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9"/>
  <workbookPr/>
  <mc:AlternateContent xmlns:mc="http://schemas.openxmlformats.org/markup-compatibility/2006">
    <mc:Choice Requires="x15">
      <x15ac:absPath xmlns:x15ac="http://schemas.microsoft.com/office/spreadsheetml/2010/11/ac" url="/Users/magdagonzalezrodriguez/Documents/Servicios/Minambiente/Proceso GAC/Comisiones/Documentos a Publicar/29092021/"/>
    </mc:Choice>
  </mc:AlternateContent>
  <xr:revisionPtr revIDLastSave="0" documentId="13_ncr:1_{C1C8E4D5-D360-0542-BD8C-49001B6B710A}" xr6:coauthVersionLast="47" xr6:coauthVersionMax="47" xr10:uidLastSave="{00000000-0000-0000-0000-000000000000}"/>
  <bookViews>
    <workbookView xWindow="0" yWindow="460" windowWidth="25600" windowHeight="15540" xr2:uid="{00000000-000D-0000-FFFF-FFFF00000000}"/>
  </bookViews>
  <sheets>
    <sheet name="Plan de Trabajo Comisiones Ext" sheetId="1" r:id="rId1"/>
    <sheet name="Hoja2" sheetId="2" state="hidden" r:id="rId2"/>
    <sheet name="Hoja1" sheetId="3" state="hidden" r:id="rId3"/>
  </sheets>
  <definedNames>
    <definedName name="CARG">'Plan de Trabajo Comisiones Ext'!$F$8</definedName>
    <definedName name="CARGO">#REF!</definedName>
    <definedName name="cargo2">#REF!</definedName>
    <definedName name="CARGOS">#REF!</definedName>
    <definedName name="DEPENDENCIA">'Plan de Trabajo Comisiones Ext'!$F$6</definedName>
    <definedName name="despachos">'Plan de Trabajo Comisiones Ext'!$G$64:$G$130</definedName>
    <definedName name="grupos">'Plan de Trabajo Comisiones Ext'!$G$66:$G$130</definedName>
    <definedName name="money">'Plan de Trabajo Comisiones Ext'!$J$84:$K$210</definedName>
    <definedName name="muestra">#REF!</definedName>
    <definedName name="nuevo">'Plan de Trabajo Comisiones Ext'!$T$62:$T$128</definedName>
    <definedName name="NUMERO">'Plan de Trabajo Comisiones Ext'!$C$63:$E$291</definedName>
    <definedName name="OFICINA">'Plan de Trabajo Comisiones Ext'!$G$63:$G$79</definedName>
    <definedName name="PAIS">'Plan de Trabajo Comisiones Ext'!$F$18</definedName>
    <definedName name="PAÍS">'Plan de Trabajo Comisiones Ext'!$G$18</definedName>
    <definedName name="PAISES">'Plan de Trabajo Comisiones Ext'!$C$63:$C$291</definedName>
    <definedName name="PLANTA">'Plan de Trabajo Comisiones Ext'!$P$63:$P$108</definedName>
    <definedName name="tabla">'Plan de Trabajo Comisiones Ext'!$C$63:$E$291</definedName>
    <definedName name="tabla2">#REF!</definedName>
    <definedName name="VALOR">#REF!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p5KnYmcd+4Hv72zbjUJggb1oLwQ=="/>
    </ext>
  </extLst>
</workbook>
</file>

<file path=xl/calcChain.xml><?xml version="1.0" encoding="utf-8"?>
<calcChain xmlns="http://schemas.openxmlformats.org/spreadsheetml/2006/main">
  <c r="O27" i="1" l="1"/>
  <c r="M27" i="1"/>
  <c r="O26" i="1"/>
  <c r="E26" i="1"/>
  <c r="O25" i="1"/>
  <c r="M25" i="1"/>
  <c r="M24" i="1"/>
  <c r="O21" i="1"/>
  <c r="N21" i="1"/>
  <c r="M21" i="1"/>
  <c r="O20" i="1"/>
  <c r="N20" i="1"/>
  <c r="M20" i="1"/>
  <c r="O18" i="1"/>
  <c r="N18" i="1"/>
  <c r="M18" i="1"/>
  <c r="H18" i="1"/>
  <c r="M26" i="1" s="1"/>
  <c r="B27" i="1" s="1"/>
  <c r="E27" i="1" s="1"/>
  <c r="D8" i="1"/>
  <c r="O19" i="1" s="1"/>
  <c r="M19" i="1" l="1"/>
  <c r="O17" i="1"/>
  <c r="M17" i="1"/>
  <c r="N19" i="1"/>
  <c r="N17" i="1"/>
</calcChain>
</file>

<file path=xl/sharedStrings.xml><?xml version="1.0" encoding="utf-8"?>
<sst xmlns="http://schemas.openxmlformats.org/spreadsheetml/2006/main" count="494" uniqueCount="426">
  <si>
    <t>MINISTERIO DE AMBIENTE Y DESARROLLO SOSTENIBLE</t>
  </si>
  <si>
    <t>SOLICITUD DE COMISIONES AL EXTERIOR DE FUNCIONARIOS</t>
  </si>
  <si>
    <r>
      <rPr>
        <b/>
        <sz val="10"/>
        <color rgb="FF000000"/>
        <rFont val="Arial Narrow"/>
        <family val="2"/>
      </rPr>
      <t xml:space="preserve">Proceso: </t>
    </r>
    <r>
      <rPr>
        <sz val="10"/>
        <color rgb="FF000000"/>
        <rFont val="Arial Narrow"/>
        <family val="2"/>
      </rPr>
      <t>Gestión Administrativa, Comisiones y Apoyo Logístico</t>
    </r>
  </si>
  <si>
    <t>Versión: 1</t>
  </si>
  <si>
    <t>Vigencia: 06/11/2020</t>
  </si>
  <si>
    <t>Código: F-A-GAC-49</t>
  </si>
  <si>
    <t xml:space="preserve"> TIPO DE COMISIÓN</t>
  </si>
  <si>
    <t>SERVICIOS</t>
  </si>
  <si>
    <t>NOMBRE</t>
  </si>
  <si>
    <t xml:space="preserve">Ultima actualización 09/09/2020 - Se incorporo la nueva tarifa de viaticos y listas despegables. </t>
  </si>
  <si>
    <t>ESTUDIOS</t>
  </si>
  <si>
    <t>DEPENDENCIA</t>
  </si>
  <si>
    <t>NUMERO DE LA COMISIÓN (GRUPO DE COMISONES)</t>
  </si>
  <si>
    <t>SALARIO $</t>
  </si>
  <si>
    <t>CARGO</t>
  </si>
  <si>
    <t>FECHA DE SOLICITUD</t>
  </si>
  <si>
    <t>TIPO VINCULACIÓN ( Marque con X)</t>
  </si>
  <si>
    <t>CARRERA ADMINISTRATIVA</t>
  </si>
  <si>
    <t>PROVISIONAL</t>
  </si>
  <si>
    <t>ENTIDAD CONVOCANTE</t>
  </si>
  <si>
    <t>NOMBRE DEL EVENTO</t>
  </si>
  <si>
    <t>OBJETO DE LA COMISIÓN AL EXTERIOR</t>
  </si>
  <si>
    <t>JUSTIFICACIÓN DE COMISIÓN</t>
  </si>
  <si>
    <t>INFORMACIÓN DEL EVENTO</t>
  </si>
  <si>
    <t xml:space="preserve">INTERNATIONAL </t>
  </si>
  <si>
    <t>INTERNATIONAL</t>
  </si>
  <si>
    <t>INTERNATIONA</t>
  </si>
  <si>
    <t xml:space="preserve"> LUGAR DEL EVENTO</t>
  </si>
  <si>
    <t>CIUDAD</t>
  </si>
  <si>
    <t xml:space="preserve">PAÍS </t>
  </si>
  <si>
    <t>GRUPO</t>
  </si>
  <si>
    <t xml:space="preserve"> RUTA DE LA COMISIÓN (AÉREAS, TERRESTRES, FLUVIALES)</t>
  </si>
  <si>
    <t>FECHA DE INICIO DEL EVENTO</t>
  </si>
  <si>
    <t>FECHA DE TERMINACIÓN DEL EVENTO</t>
  </si>
  <si>
    <t>FECHA DE INICIO DE LA COMISIÓN</t>
  </si>
  <si>
    <t>FECHA DE TERMINACIÓN DE LA COMISIÓN</t>
  </si>
  <si>
    <t>ENTIDAD QUE CUBRE LOS GASTOS DE TIQUETES AÉREOS</t>
  </si>
  <si>
    <t>ENTIDAD QUE CUBRE LOS GASTOS DE VIÁTICOS</t>
  </si>
  <si>
    <t>VALOR ESTIMADO COSTO DE TIQUETES (DE ACUERDO A LA COTIZACIÓN EMITIDA POR EL MINISTERIO)</t>
  </si>
  <si>
    <t>INFORMACIÓN OBLIGATORIA CUANDO EL QUE FINANCIA ES EL MINISTERIO.</t>
  </si>
  <si>
    <t xml:space="preserve">TASA REPRESENTATIVA MEDIANTE LA CUAL SE CALCULAN LOS VIÁTICOS (TRM). </t>
  </si>
  <si>
    <t>VALOR TOTAL DE INSCRIPCIÓN O MATRÍCULA</t>
  </si>
  <si>
    <t xml:space="preserve"> ENTIDAD QUE CUBRE LOS GASTOS DE INSCRIPCION O MATRICULA</t>
  </si>
  <si>
    <t>PORCENTAJE FINANCIACION (1% - 100%)</t>
  </si>
  <si>
    <t xml:space="preserve">NÚMERO DE DIAS </t>
  </si>
  <si>
    <t>JUSTIFICACIÓN (SI FINANCIA MAS DE UNA ENTIDAD INDICAR CUANTO Y QUE FINANCIA CADA UNA)</t>
  </si>
  <si>
    <t>VALOR A RECONOCER DIARIO USD (DÓLAR)</t>
  </si>
  <si>
    <t>VALOR TOTAL USD (DÓLAR)</t>
  </si>
  <si>
    <t>AGENDA PARA EL DESARROLLO COMISIÓN 
(Se debe diligenciar de acuerdo al número de días aprobados para la comisión)</t>
  </si>
  <si>
    <t>FECHA</t>
  </si>
  <si>
    <t>HORA</t>
  </si>
  <si>
    <t xml:space="preserve">ACTIVIDAD </t>
  </si>
  <si>
    <t>OBJETIVO A CUMPLIR</t>
  </si>
  <si>
    <t>FIRMA JEFE DE DEPENDENCIA</t>
  </si>
  <si>
    <t xml:space="preserve"> FIRMA COMISIONADO</t>
  </si>
  <si>
    <t>NOMBRE JEFE DE DEPENDENCIA</t>
  </si>
  <si>
    <t>NOMBRE COMISIONADO</t>
  </si>
  <si>
    <t xml:space="preserve">DATOS DEL ENCARGADO </t>
  </si>
  <si>
    <t xml:space="preserve">FIRMA DEL FUNCIONARIO A ENCARGAR:    </t>
  </si>
  <si>
    <t xml:space="preserve">NÚMERO CÉDULA </t>
  </si>
  <si>
    <t>NOMBRE COMPLETO ENCARGADO:</t>
  </si>
  <si>
    <t xml:space="preserve">CARGO TITULAR:    </t>
  </si>
  <si>
    <t>GRUPO TALENTO HUMANO (ESTA INFORMACIÓN SERÁ DILIGENCIADA POR EL GRUPO DE TALENTO)</t>
  </si>
  <si>
    <t xml:space="preserve">FIRMA: </t>
  </si>
  <si>
    <t>Reconocimiento de prima de coordinación 
(Marque con X)</t>
  </si>
  <si>
    <t xml:space="preserve">SI
</t>
  </si>
  <si>
    <t xml:space="preserve">NO
</t>
  </si>
  <si>
    <t>NOMBRE COMPLETO COORDINADOR</t>
  </si>
  <si>
    <t>Observaciones: (Encargo o Designación de Coordinación</t>
  </si>
  <si>
    <t xml:space="preserve">Verificación de requisitos para encargo (Marque con X)                                                                                              </t>
  </si>
  <si>
    <t>Verificación de requisitos para designación temporal de coordinación (Marque con X)</t>
  </si>
  <si>
    <t>ELABORÓ (COMISIONADO)</t>
  </si>
  <si>
    <t>APROBÓ (JEFE INMEDIATO)</t>
  </si>
  <si>
    <t xml:space="preserve">NOMBRE: </t>
  </si>
  <si>
    <t xml:space="preserve">CARGO: </t>
  </si>
  <si>
    <t>CARGO:</t>
  </si>
  <si>
    <t xml:space="preserve">NOTA: En caso de que la comisión eroge viáticos, estos se pagarán con la TRM de la fecha de expedición del acto administrativo. El valor de los viáticos calculados en este documento es un valor estimado.
*Este formato sera actualizado con base en el decreto salarial y el decreto de las escalas de viaticos cuando haya lugar. </t>
  </si>
  <si>
    <t xml:space="preserve">DEPENDENCIA </t>
  </si>
  <si>
    <t>PAISES</t>
  </si>
  <si>
    <t>NUMERO</t>
  </si>
  <si>
    <t>PLANTA</t>
  </si>
  <si>
    <t>DESPACHO DEL MINISTRO</t>
  </si>
  <si>
    <t>AFGANISTAN</t>
  </si>
  <si>
    <t>ASESOR 1020 GRADO 10</t>
  </si>
  <si>
    <t>DESPACHO DEL MINISTRO - GRUPO DE COMUNICACIONES</t>
  </si>
  <si>
    <t>ALBANIA</t>
  </si>
  <si>
    <t>ASESOR 1020 GRADO 11</t>
  </si>
  <si>
    <t>DESPACHO DEL MINISTRO - GRUPO DE GESTION DOCUMENTAL</t>
  </si>
  <si>
    <t>ALEMANIA</t>
  </si>
  <si>
    <t>ASESOR 1020 GRADO 12</t>
  </si>
  <si>
    <t>DESPACHO DEL MINISTRO - GRUPO DE TALENTO HUMANO</t>
  </si>
  <si>
    <t>ANDORRA</t>
  </si>
  <si>
    <t>ASESOR 1020 GRADO 13</t>
  </si>
  <si>
    <t>OFICINA ASESORA JURIDICA - GRUPO DE CONCEPTOS Y NORMATIVIDAD EN BIODIVERSIDAD</t>
  </si>
  <si>
    <t>ANGOLA</t>
  </si>
  <si>
    <t>ASESOR 1020 GRADO 16 JEFE DE OFICINA</t>
  </si>
  <si>
    <t>DESPACHO VICEMINISTRO DE ORDENAMIENTO AMBIENTAL DEL TERRITORIO</t>
  </si>
  <si>
    <t>ANGUILLA</t>
  </si>
  <si>
    <t>ASESOR 1020 GRADO 18</t>
  </si>
  <si>
    <t>DESPACHO VICEMINISTRO DE POLITICAS Y NORMALIZACION AMBIENTAL</t>
  </si>
  <si>
    <t>ANTIGUA Y BARBUDA</t>
  </si>
  <si>
    <t>ASESOR 1020 GRADO 8</t>
  </si>
  <si>
    <t>DESPACHO VICEMINISTRO DE POLITICAS Y NORMALIZACION AMBIENTAL - GRUPO DE CONTRATOS</t>
  </si>
  <si>
    <t>ANTILLAS HOLANDESAS</t>
  </si>
  <si>
    <t>ASESOR 1020 GRADO 9</t>
  </si>
  <si>
    <t>DESPACHO VICEMINISTRO DE POLITICAS Y NORMALIZACION AMBIENTAL - GRUPO DE CONTROL INTERNO DISCIPLINARIO</t>
  </si>
  <si>
    <t>ARABIA SAUDITA</t>
  </si>
  <si>
    <t>AUXILIAR ADMINISTRATIVO 4044 GRADO 10</t>
  </si>
  <si>
    <t>DESPACHO VICEMINISTRO DE POLITICAS Y NORMALIZACION AMBIENTAL - GRUPO SINA</t>
  </si>
  <si>
    <t>ARGELIA</t>
  </si>
  <si>
    <t>AUXILIAR ADMINISTRATIVO 4044 GRADO 9</t>
  </si>
  <si>
    <t xml:space="preserve">DIREC. DE ASUNTOS AMBIENTALES SECTORIAL Y URBANA </t>
  </si>
  <si>
    <t>ARGENTINA</t>
  </si>
  <si>
    <t>CONDUCTOR MECANICO 4103 GRADO 13</t>
  </si>
  <si>
    <t>DIREC. DE ASUNTOS AMBIENTALES SECTORIAL Y URBANA - GRUPO DE GESTION AMBIENTAL URBANA</t>
  </si>
  <si>
    <t>ARMENIA</t>
  </si>
  <si>
    <t>CONDUCTOR MECANICO 4103 GRADO 15</t>
  </si>
  <si>
    <t>DIREC. DE ASUNTOS AMBIENTALES SECTORIAL Y URBANA - GRUPO DE SOSTENIBILIDAD DE LOS SECTORES PRODUCTIVOS</t>
  </si>
  <si>
    <t>ARUBA</t>
  </si>
  <si>
    <t>CONDUCTOR MECANICO 4103 GRADO 19</t>
  </si>
  <si>
    <t>DIREC. DE ASUNTOS AMBIENTALES SECTORIAL Y URBANA - GRUPO DE SUSTANCIAS QUIMICAS, DESECHOS PELIGROSOS Y UTO</t>
  </si>
  <si>
    <t>AUSTRALIA</t>
  </si>
  <si>
    <t>DIRECTIVO 0035 GRADO 23 - SECRETARIA GENERAL</t>
  </si>
  <si>
    <t xml:space="preserve">DIREC. DE ASUNTOS MARINOS, COSTEROS Y RECURSOS ACUATICOS </t>
  </si>
  <si>
    <t>AUSTRIA</t>
  </si>
  <si>
    <r>
      <rPr>
        <sz val="10"/>
        <color rgb="FF000000"/>
        <rFont val="Arial"/>
        <family val="2"/>
      </rPr>
      <t xml:space="preserve">DIRECTIVO 0100 </t>
    </r>
    <r>
      <rPr>
        <sz val="11"/>
        <color theme="1"/>
        <rFont val="Calibri"/>
        <family val="2"/>
      </rPr>
      <t>GRADO 20 VICEMINISTRO (a)</t>
    </r>
  </si>
  <si>
    <t>DIREC. DE ASUNTOS MARINOS, COSTEROS Y RECURSOS ACUATICOS - GRUPO DE GESTION DE RIESGO, INFORMACION Y PARTICIPACION COMUNITARIA MARINO COSTERA</t>
  </si>
  <si>
    <t>AZERBAIJAN</t>
  </si>
  <si>
    <r>
      <rPr>
        <sz val="10"/>
        <color rgb="FF000000"/>
        <rFont val="Arial"/>
        <family val="2"/>
      </rPr>
      <t>DIRECTIVO</t>
    </r>
    <r>
      <rPr>
        <sz val="11"/>
        <color theme="1"/>
        <rFont val="Calibri"/>
        <family val="2"/>
      </rPr>
      <t xml:space="preserve"> 0100 GRADO 22 DIRECTOR TECNICO</t>
    </r>
  </si>
  <si>
    <t xml:space="preserve">DIREC. DE BOSQUES, BIODIVERSIDAD Y SERVICIOS ECOSISTÉMICOS </t>
  </si>
  <si>
    <t>BAHAMAS</t>
  </si>
  <si>
    <r>
      <rPr>
        <sz val="10"/>
        <color rgb="FF000000"/>
        <rFont val="Arial"/>
        <family val="2"/>
      </rPr>
      <t>DIRECTIVO</t>
    </r>
    <r>
      <rPr>
        <sz val="11"/>
        <color theme="1"/>
        <rFont val="Calibri"/>
        <family val="2"/>
      </rPr>
      <t xml:space="preserve"> 0137 GRADO 21 JEFE DE OFICINA</t>
    </r>
  </si>
  <si>
    <t>DIREC. DE BOSQUES, BIODIVERSIDAD Y SERVICIOS ECOSISTEMICOS - GRUPO DE GESTION EN BIODIVERSIDAD</t>
  </si>
  <si>
    <t>BAHREIN</t>
  </si>
  <si>
    <r>
      <rPr>
        <sz val="10"/>
        <color rgb="FF000000"/>
        <rFont val="Arial"/>
        <family val="2"/>
      </rPr>
      <t xml:space="preserve">DIRECTIVO </t>
    </r>
    <r>
      <rPr>
        <sz val="11"/>
        <color theme="1"/>
        <rFont val="Calibri"/>
        <family val="2"/>
      </rPr>
      <t>0150 GRADO 21 SUBDIRECTOR ADM. FINA</t>
    </r>
  </si>
  <si>
    <t>DIREC. DE BOSQUES, BIODIVERSIDAD Y SERVICIOS ECOSISTÉMICOS - GRUPO DE GESTION INTEGRAL BOSQUES Y RESERVAS FORESTALES NACIONALES</t>
  </si>
  <si>
    <t>BANGLADESH</t>
  </si>
  <si>
    <r>
      <rPr>
        <sz val="10"/>
        <color rgb="FF000000"/>
        <rFont val="Arial"/>
        <family val="2"/>
      </rPr>
      <t>DIRECTIVO</t>
    </r>
    <r>
      <rPr>
        <sz val="11"/>
        <color theme="1"/>
        <rFont val="Calibri"/>
        <family val="2"/>
      </rPr>
      <t xml:space="preserve"> 0150 GRADO 21 SUBDIRECTOR TECNICO</t>
    </r>
  </si>
  <si>
    <t>DIREC. DE BOSQUES, BIODIVERSIDAD Y SERVICIOS ECOSISTÉMICOS - GRUPO DE RECURSOS GENÉTICOS</t>
  </si>
  <si>
    <t>BARBADOS</t>
  </si>
  <si>
    <t>JEFE DE OFICINA 1045 GRADO 16</t>
  </si>
  <si>
    <t>DIREC. DE BOSQUES, BIODIVERSIDAD Y SERVICIOS ECOSISTÉMICOS - GRUPO GESTIÓN EN BIODIVERSIDAD</t>
  </si>
  <si>
    <t>BELARUS</t>
  </si>
  <si>
    <t>MINISTRO</t>
  </si>
  <si>
    <t xml:space="preserve">DIREC. DE CAMBIO CLIMATICO Y GESTION DEL RIESGO </t>
  </si>
  <si>
    <t>BELGICA</t>
  </si>
  <si>
    <t>PROFESIONAL ESPECIALIZADO 2028 GRADO 13</t>
  </si>
  <si>
    <t>DIREC. DE CAMBIO CLIMATICO Y GESTION DEL RIESGO - GRUPO DE ADAPTACION AL CAMBIO CLIMATICO</t>
  </si>
  <si>
    <t>BELICE</t>
  </si>
  <si>
    <t>PROFESIONAL ESPECIALIZADO 2028 GRADO 14</t>
  </si>
  <si>
    <t>DIREC. DE CAMBIO CLIMÁTICO Y GESTION DEL RIESGO - GRUPO DE GESTION INTEGRAL DEL RIESGO</t>
  </si>
  <si>
    <t>BENIN</t>
  </si>
  <si>
    <t>PROFESIONAL ESPECIALIZADO 2028 GRADO 15</t>
  </si>
  <si>
    <t>DIREC. DE CAMBIO CLIMATICO Y GESTION DEL RIESGO - GRUPO DE MITIGACION DEL CAMBIO CLIMATICO</t>
  </si>
  <si>
    <t>BERMUDAS</t>
  </si>
  <si>
    <t>PROFESIONAL ESPECIALIZADO 2028 GRADO 16</t>
  </si>
  <si>
    <t xml:space="preserve">DIREC. DE GESTIÓN INTEGRAL DEL RECURSO HIDRICO </t>
  </si>
  <si>
    <t>BOLIVIA</t>
  </si>
  <si>
    <t>PROFESIONAL ESPECIALIZADO 2028 GRADO 17</t>
  </si>
  <si>
    <t>DIREC. DE GESTION INTEGRAL DEL RECURSO HIDRICO - GRUPO DE ADMINISTRACION DEL RECURSO HIDRICO</t>
  </si>
  <si>
    <t>BOSNIA Y HERZEGOVINA</t>
  </si>
  <si>
    <t>PROFESIONAL ESPECIALIZADO 2028 GRADO 19</t>
  </si>
  <si>
    <t>DIREC. DE GESTIÓN INTEGRAL DEL RECURSO HIDRICO - GRUPO DE FORTALECIMIENTO Y GOBERNANZA DEL AGUA</t>
  </si>
  <si>
    <t>BOTSWANA</t>
  </si>
  <si>
    <t>PROFESIONAL ESPECIALIZADO 2028 GRADO 21</t>
  </si>
  <si>
    <t>DIREC. DE GESTIÓN INTEGRAL DEL RECURSO HIDRICO - GRUPO DE PLANIFICACION DE CUENCAS</t>
  </si>
  <si>
    <t>BRASIL</t>
  </si>
  <si>
    <t>PROFESIONAL ESPECIALIZADO 2028 GRADO 24</t>
  </si>
  <si>
    <t>DIREC. DE ORDENAMIENTO AMBIENTAL TERRITORIAL Y SISTEMA NACIONAL AMBIENTAL SINA</t>
  </si>
  <si>
    <t>BRUNEI DARUSSALAM</t>
  </si>
  <si>
    <t>PROFESIONAL UNIVERSITARIO 2044 GRADO 05</t>
  </si>
  <si>
    <t>SINA - GRUPO MANEJO DE INFORMACION AMBIENTAL GEOGRAFICA</t>
  </si>
  <si>
    <t>BULGARIA</t>
  </si>
  <si>
    <t>PROFESIONAL UNIVERSITARIO 2044 GRADO 06</t>
  </si>
  <si>
    <t>SINA - GRUPO ORDENAMIENTO AMBIENTAL</t>
  </si>
  <si>
    <t>BURKINA FASO</t>
  </si>
  <si>
    <t>DIREC. DE ORDENAMIENTO AMBIENTAL TERRITORIAL Y SISTEMA NACIONAL AMBIENTAL SINA - GRUPO MANEJO DE INFORMACION AMBIENTAL GEOGRAFICA</t>
  </si>
  <si>
    <t>PROFESIONAL UNIVERSITARIO 2044 GRADO 07</t>
  </si>
  <si>
    <t>SINA - GRUPO SINA</t>
  </si>
  <si>
    <t>BURUNDI</t>
  </si>
  <si>
    <t>DIREC. DE ORDENAMIENTO AMBIENTAL TERRITORIAL Y SISTEMA NACIONAL AMBIENTAL SINA - GRUPO ORDENAMIENTO AMBIENTAL</t>
  </si>
  <si>
    <t>PROFESIONAL UNIVERSITARIO 2044 GRADO 11</t>
  </si>
  <si>
    <t>OFICINA ASESORA DE PLANEACION</t>
  </si>
  <si>
    <t>BUTAN</t>
  </si>
  <si>
    <t>DIREC. DE ORDENAMIENTO AMBIENTAL TERRITORIAL Y SISTEMA NACIONAL AMBIENTAL SINA - GRUPO SINA</t>
  </si>
  <si>
    <t>SECRETARIO BILINGÜE 4182 GRADO 26</t>
  </si>
  <si>
    <t>OFICINA ASESORA DE PLANEACION - GRUPO DE APOYO TECNICO, EVALUACION Y SEGUIMIENTO A PROYECTOS DE INVERSION DEL SECTOR AMBIENTAL</t>
  </si>
  <si>
    <t>CABO VERDE</t>
  </si>
  <si>
    <t>SECRETARIO EJECUTIVO 4210 GRADO 17</t>
  </si>
  <si>
    <t>OFICINA ASESORA DE PLANEACION - GRUPO DE GESTION DE PROYECTOS</t>
  </si>
  <si>
    <t>CAMBOYA</t>
  </si>
  <si>
    <t>SECRETARIO EJECUTIVO 4210 GRADO 20</t>
  </si>
  <si>
    <t>OFICINA ASESORA DE PLANEACION - GRUPO DE GESTION PRESUPUESTAL</t>
  </si>
  <si>
    <t>CAMERUN</t>
  </si>
  <si>
    <t>SECRETARIO EJECUTIVO 4210 GRADO 21</t>
  </si>
  <si>
    <t>OFICINA ASESORA DE PLANEACION - GRUPO DE POLITICAS, PLANEACION Y SEGUIMIENTO</t>
  </si>
  <si>
    <t>CANADA</t>
  </si>
  <si>
    <t>SECRETARIO EJECUTIVO 4210 GRADO 22</t>
  </si>
  <si>
    <t>OFICINA ASESORA DE PLANEACION - GRUPO DEL SISTEMA INTEGRADO DE GESTION</t>
  </si>
  <si>
    <t>CHAD</t>
  </si>
  <si>
    <t>SECRETARIO EJECUTIVO 4210 GRADO 23</t>
  </si>
  <si>
    <t>OFICINA ASESORA JURIDICA</t>
  </si>
  <si>
    <t>CHILE</t>
  </si>
  <si>
    <t>SECRETARIO EJECUTIVO DEL DESPA 4212 GRADO 25</t>
  </si>
  <si>
    <t>OFICINA ASESORA JURÍDICA - GRUPO DE CONCEPTOS Y NORMATIVIDAD EN BIODIVERSIDAD</t>
  </si>
  <si>
    <t>CHINA</t>
  </si>
  <si>
    <t>SECRETARIO EJECUTIVO DEL DESPA 4215 GRADO 24</t>
  </si>
  <si>
    <t>OFICINA ASESORA JURÍDICA - GRUPO DE CONCEPTOS Y NORMATIVIDAD EN POLÍTICAS SECTORIALES</t>
  </si>
  <si>
    <t>CHIPRE</t>
  </si>
  <si>
    <t>TECNICO ADMINISTRATIVO 3134 GRADO 14</t>
  </si>
  <si>
    <t>OFICINA ASESORA JURIDICA - GRUPO DE PROCESOS JUDICIALES</t>
  </si>
  <si>
    <t>COMORAS</t>
  </si>
  <si>
    <t>TECNICO ADMINISTRATIVO 3134 GRADO 16</t>
  </si>
  <si>
    <t>OFICINA DE ASUNTOS INTERNACIONALES</t>
  </si>
  <si>
    <t>CONGO</t>
  </si>
  <si>
    <t>TECNICO ADMINISTRATIVO 3134 GRADO 17</t>
  </si>
  <si>
    <t>OFICINA DE CONTROL INTERNO</t>
  </si>
  <si>
    <t>COREA DEL NORTE</t>
  </si>
  <si>
    <t>TECNICO ADMINISTRATIVO 3134 GRADO 18</t>
  </si>
  <si>
    <t xml:space="preserve">OFICINA DE NEGOCIOS VERDES Y SOSTENIBLES </t>
  </si>
  <si>
    <t>COREA DEL SUR</t>
  </si>
  <si>
    <t>TECNICO ADMINISTRATIVO 3134 GRADO 9</t>
  </si>
  <si>
    <t>OFICINA DE NEGOCIOS VERDES Y SOSTENIBLES - GRUPO DE ANALISIS ECONOMICOS PARA LA SOSTENIBILIDAD</t>
  </si>
  <si>
    <t>COSTA DE MARFIL</t>
  </si>
  <si>
    <t>OFICINA DE NEGOCIOS VERDES Y SOSTENIBLES - GRUPO DE COMPETITIVIDAD Y PROMOCION DE NEGOCIOS SOSTENIBLES</t>
  </si>
  <si>
    <t>COSTA RICA</t>
  </si>
  <si>
    <t>OFICINA DE TECNOLOGIAS DE LA INFORMACION Y LA COMUNICACIÓN</t>
  </si>
  <si>
    <t>CROACIA</t>
  </si>
  <si>
    <t>SECRETARIA GENERAL</t>
  </si>
  <si>
    <t>CUBA</t>
  </si>
  <si>
    <t>SECRETARIA GENERAL - GRUPO CONTROL INTERNO DISCIPLINARIO</t>
  </si>
  <si>
    <t>DINAMARCA</t>
  </si>
  <si>
    <t>SECRETARIA GENERAL - GRUPO DE CONTRATOS</t>
  </si>
  <si>
    <t>DJIBOUTI</t>
  </si>
  <si>
    <t>SECRETARIA GENERAL - GRUPO DE TALENTO HUMANO</t>
  </si>
  <si>
    <t>DOMINICA</t>
  </si>
  <si>
    <t>SECRETARIA GENERAL - UNIDAD COORDINADORA PARA EL GOBIERNO ABIERTO</t>
  </si>
  <si>
    <t>ECUADOR</t>
  </si>
  <si>
    <t xml:space="preserve">SUBDIREC. ADMINISTRATIVA Y FINANCIERA </t>
  </si>
  <si>
    <t>EGIPTO</t>
  </si>
  <si>
    <t xml:space="preserve">SUBDIREC. ADMINISTRATIVA Y FINANCIERA - GRUPO CENTRAL DE CUENTAS </t>
  </si>
  <si>
    <t>EL SALVADOR</t>
  </si>
  <si>
    <t>SUBDIREC. ADMINISTRATIVA Y FINANCIERA - GRUPO DE COMISIONES Y APOYO LOGISTICO</t>
  </si>
  <si>
    <t>EMIRATOS ARABES UNIDOS</t>
  </si>
  <si>
    <t>SUBDIREC. ADMINISTRATIVA Y FINANCIERA - GRUPO DE CONTABILIDAD</t>
  </si>
  <si>
    <t>ERITREA</t>
  </si>
  <si>
    <t>SUBDIREC. ADMINISTRATIVA Y FINANCIERA - GRUPO DE GESTION DOCUMENTAL</t>
  </si>
  <si>
    <t>ESCOCIA</t>
  </si>
  <si>
    <t>SUBDIREC. ADMINISTRATIVA Y FINANCIERA - GRUPO DE PRESUPUESTO</t>
  </si>
  <si>
    <t>ESLOVAQUIA</t>
  </si>
  <si>
    <t>SUBDIREC. ADMINISTRATIVA Y FINANCIERA - GRUPO DE SERVICIOS ADMINISTRATIVOS</t>
  </si>
  <si>
    <t>ESLOVENIA</t>
  </si>
  <si>
    <t>SUBDIREC. ADMINISTRATIVA Y FINANCIERA - GRUPO DE TESORERIA</t>
  </si>
  <si>
    <t>ESPAÑA</t>
  </si>
  <si>
    <t xml:space="preserve">SUBDIREC. DE EDUCACIÓN Y PARTICIPACIÓN </t>
  </si>
  <si>
    <t>ESTADOS UNIDOS</t>
  </si>
  <si>
    <t>SUBDIREC. DE EDUCACION Y PARTICIPACION - GRUPO DE DIVULGACIÓN DE CONOCIMIENTO Y CULTURA AMBIENTAL</t>
  </si>
  <si>
    <t>ESTONIA</t>
  </si>
  <si>
    <t>SUBDIREC. DE EDUCACION Y PARTICIPACION - GRUPO DE EDUCACION</t>
  </si>
  <si>
    <t>ETIOPIA</t>
  </si>
  <si>
    <t>SUBDIREC. DE EDUCACIÓN Y PARTICIPACIÓN - GRUPO DE PARTICIPACIÓN</t>
  </si>
  <si>
    <t>FIDJI</t>
  </si>
  <si>
    <t>SUBDIRECCION ADMINISTRATIVA Y FINANCIERA - GRUPO DE TESORERIA</t>
  </si>
  <si>
    <t>FILIPINAS</t>
  </si>
  <si>
    <t>FINLANDIA</t>
  </si>
  <si>
    <t>FRANCIA</t>
  </si>
  <si>
    <t>GABON</t>
  </si>
  <si>
    <t>GAMBIA</t>
  </si>
  <si>
    <t>GEORGIA</t>
  </si>
  <si>
    <t>GHANA</t>
  </si>
  <si>
    <t>GIBRALTAR</t>
  </si>
  <si>
    <t>GRANADA</t>
  </si>
  <si>
    <t>GRECIA</t>
  </si>
  <si>
    <t>GROENLANDIA</t>
  </si>
  <si>
    <t>GUADALUPE</t>
  </si>
  <si>
    <t>GUAM</t>
  </si>
  <si>
    <t>GUATEMALA</t>
  </si>
  <si>
    <t>GUAYANA FRANCESA</t>
  </si>
  <si>
    <t>GUINEA</t>
  </si>
  <si>
    <t>GUINEA BISSAU</t>
  </si>
  <si>
    <t>GUINEA ECUATORIAL</t>
  </si>
  <si>
    <t>GUYANA</t>
  </si>
  <si>
    <t>HAITI</t>
  </si>
  <si>
    <t xml:space="preserve">HOLANDA </t>
  </si>
  <si>
    <t>HONDURAS</t>
  </si>
  <si>
    <t>HONG KONG</t>
  </si>
  <si>
    <t>HUNGRIA</t>
  </si>
  <si>
    <t>INDIA</t>
  </si>
  <si>
    <t>INDONESIA</t>
  </si>
  <si>
    <t>IRAK</t>
  </si>
  <si>
    <t>IRAN</t>
  </si>
  <si>
    <t>IRLANDA</t>
  </si>
  <si>
    <t>ISLA MONTSERRAT</t>
  </si>
  <si>
    <t>ISLA NAVIDAD</t>
  </si>
  <si>
    <t>ISLA NIUE</t>
  </si>
  <si>
    <t>ISLA NORFOLK</t>
  </si>
  <si>
    <t>ISLA PITCAIRN</t>
  </si>
  <si>
    <t>ISLANDIA</t>
  </si>
  <si>
    <t>ISLAS CAIMAN</t>
  </si>
  <si>
    <t>ISLAS COCOS (KEELING)</t>
  </si>
  <si>
    <t xml:space="preserve">ISLAS COOK </t>
  </si>
  <si>
    <t>ISLAS FEROE</t>
  </si>
  <si>
    <t xml:space="preserve">ISLAS MARIANAS DE NORTE </t>
  </si>
  <si>
    <t>ISLAS MARSHALL</t>
  </si>
  <si>
    <t>ISLAS PACIFICO</t>
  </si>
  <si>
    <t xml:space="preserve">ISLAS PALAU </t>
  </si>
  <si>
    <t xml:space="preserve">ISLAS SALOMON </t>
  </si>
  <si>
    <t xml:space="preserve">ISLAS TURCAS Y CAICOS </t>
  </si>
  <si>
    <t>ISLAS VIRGENES (ESTADOS UNIDOS)</t>
  </si>
  <si>
    <t>ISLAS VIRGENES (REINO UNIDO)</t>
  </si>
  <si>
    <t xml:space="preserve">ISLAS WALLIS Y FUTUNA </t>
  </si>
  <si>
    <t>ISRAEL</t>
  </si>
  <si>
    <t>ITALIA</t>
  </si>
  <si>
    <t>JAMAICA</t>
  </si>
  <si>
    <t>JAPON</t>
  </si>
  <si>
    <t>JORDANIA</t>
  </si>
  <si>
    <t>KAZAJSTAN</t>
  </si>
  <si>
    <t>KENIA</t>
  </si>
  <si>
    <t>KIRGUIZISTAN</t>
  </si>
  <si>
    <t>KIRIBATI</t>
  </si>
  <si>
    <t>KUWAIT</t>
  </si>
  <si>
    <t>LAOS</t>
  </si>
  <si>
    <t>LESOTHO</t>
  </si>
  <si>
    <t>LETONIA</t>
  </si>
  <si>
    <t>LIBANO</t>
  </si>
  <si>
    <t>LIBERIA</t>
  </si>
  <si>
    <t>LIBIA</t>
  </si>
  <si>
    <t>LIECHTENSTEIN</t>
  </si>
  <si>
    <t>LITUANIA</t>
  </si>
  <si>
    <t>LUXEMBURGO</t>
  </si>
  <si>
    <t>MACAO</t>
  </si>
  <si>
    <t>MACEDONIA</t>
  </si>
  <si>
    <t>MADAGASCAR</t>
  </si>
  <si>
    <t>MALASIA</t>
  </si>
  <si>
    <t>MALAWI</t>
  </si>
  <si>
    <t>MALDIVAS</t>
  </si>
  <si>
    <t>MALI</t>
  </si>
  <si>
    <t>MALTA</t>
  </si>
  <si>
    <t>MARRUECOS</t>
  </si>
  <si>
    <t>MARTINICA</t>
  </si>
  <si>
    <t>MAURICIO</t>
  </si>
  <si>
    <t>MAURITANIA</t>
  </si>
  <si>
    <t>MEXICO</t>
  </si>
  <si>
    <t>MICRONESIA</t>
  </si>
  <si>
    <t>MOLDAVIA</t>
  </si>
  <si>
    <t>MONACO</t>
  </si>
  <si>
    <t>MONGOLIA</t>
  </si>
  <si>
    <t>MOZAMBIQUE</t>
  </si>
  <si>
    <t xml:space="preserve">MYANMAR </t>
  </si>
  <si>
    <t>NAMIBIA</t>
  </si>
  <si>
    <t>NAURU</t>
  </si>
  <si>
    <t>NEPAL</t>
  </si>
  <si>
    <t>NICARAGUA</t>
  </si>
  <si>
    <t>NIGER</t>
  </si>
  <si>
    <t>NIGERIA</t>
  </si>
  <si>
    <t>NORUEGA</t>
  </si>
  <si>
    <t>NUEVA CALEDONIA</t>
  </si>
  <si>
    <t>NUEVA ZELANDA</t>
  </si>
  <si>
    <t>OMAN</t>
  </si>
  <si>
    <t>PAKISTAN</t>
  </si>
  <si>
    <t>PALESTINA</t>
  </si>
  <si>
    <t>PANAMA</t>
  </si>
  <si>
    <t>PAPUASIA NUEVA GUINEA</t>
  </si>
  <si>
    <t>PARAGUAY</t>
  </si>
  <si>
    <t>PERU</t>
  </si>
  <si>
    <t>POLINESIA FRANCESA</t>
  </si>
  <si>
    <t>POLONIA</t>
  </si>
  <si>
    <t>PORTUGAL</t>
  </si>
  <si>
    <t>PUERTO RICO</t>
  </si>
  <si>
    <t>QATAR</t>
  </si>
  <si>
    <t>REINO UNIDO</t>
  </si>
  <si>
    <t>REPUBLICA CENTROAFRICANA</t>
  </si>
  <si>
    <t>REPUBLICA CHECA</t>
  </si>
  <si>
    <t>REPUBLICA DOMINICANA</t>
  </si>
  <si>
    <t>REUNION</t>
  </si>
  <si>
    <t>RUANDA</t>
  </si>
  <si>
    <t>RUMANIA</t>
  </si>
  <si>
    <t>RUSIA</t>
  </si>
  <si>
    <t>SAMOA</t>
  </si>
  <si>
    <t>SAMOA AMERICANA</t>
  </si>
  <si>
    <t>SAN CRISTOBAL Y NIEVES</t>
  </si>
  <si>
    <t>SAN MARINO</t>
  </si>
  <si>
    <t>SAN PEDRO Y MIQUELON</t>
  </si>
  <si>
    <t>SAN VICENTE Y LAS GRANADINAS</t>
  </si>
  <si>
    <t>SANTA ELENA</t>
  </si>
  <si>
    <t>SANTA LUCIA</t>
  </si>
  <si>
    <t>SANTO TOME Y PRINCIPE</t>
  </si>
  <si>
    <t>SENEGAL</t>
  </si>
  <si>
    <t>SEYCHELLES</t>
  </si>
  <si>
    <t>SIERRA LEONA</t>
  </si>
  <si>
    <t>SINGAPUR</t>
  </si>
  <si>
    <t>SIRIA</t>
  </si>
  <si>
    <t>SOMALIA</t>
  </si>
  <si>
    <t>SRI LANKA</t>
  </si>
  <si>
    <t>SUDAFRICA</t>
  </si>
  <si>
    <t>SUDAN</t>
  </si>
  <si>
    <t>SUECIA</t>
  </si>
  <si>
    <t>SUIZA</t>
  </si>
  <si>
    <t>SURINAM</t>
  </si>
  <si>
    <t>SWASILANDIA</t>
  </si>
  <si>
    <t>TADJIKISTAN</t>
  </si>
  <si>
    <t>TAILANDIA</t>
  </si>
  <si>
    <t>TAIPEI CHINO</t>
  </si>
  <si>
    <t>TAIWAN</t>
  </si>
  <si>
    <t>TANZANIA</t>
  </si>
  <si>
    <t>TIMOR DEL ESTE</t>
  </si>
  <si>
    <t>TOGO</t>
  </si>
  <si>
    <t>TOKELAU</t>
  </si>
  <si>
    <t>TONGA</t>
  </si>
  <si>
    <t>TRINIDAD Y TOBAGO</t>
  </si>
  <si>
    <t>TUNICIA</t>
  </si>
  <si>
    <t>TURKMENISTAN</t>
  </si>
  <si>
    <t>TURQUIA</t>
  </si>
  <si>
    <t>TUVALU</t>
  </si>
  <si>
    <t>UCRANIA</t>
  </si>
  <si>
    <t>UGANDA</t>
  </si>
  <si>
    <t>URUGUAY</t>
  </si>
  <si>
    <t>UZBEKISTAN</t>
  </si>
  <si>
    <t>VANUATU</t>
  </si>
  <si>
    <t>VATICANO</t>
  </si>
  <si>
    <t>VENEZUELA</t>
  </si>
  <si>
    <t>VIETNAM</t>
  </si>
  <si>
    <t>YEMEN</t>
  </si>
  <si>
    <t>YIBUTI</t>
  </si>
  <si>
    <t>ZAMBIA</t>
  </si>
  <si>
    <t>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</si>
</sst>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 #,##0"/>
    <numFmt numFmtId="165" formatCode="#,##0\ [$USD]"/>
    <numFmt numFmtId="166" formatCode="[$$-240A]\ #,##0_ ;\-[$$-240A]\ #,##0\ "/>
    <numFmt numFmtId="167" formatCode="d/m/yyyy"/>
    <numFmt numFmtId="168" formatCode="_([$$-240A]\ * #,##0_);_([$$-240A]\ * \(#,##0\);_([$$-240A]\ * &quot;-&quot;_);_(@_)"/>
    <numFmt numFmtId="169" formatCode="&quot;$&quot;\ #,##0;[Red]&quot;$&quot;\ #,##0"/>
    <numFmt numFmtId="170" formatCode="[$USD]\ #,##0_);[Red]\([$USD]\ #,##0\)"/>
    <numFmt numFmtId="171" formatCode="[$-240A]h:mm:ss\ AM/PM"/>
    <numFmt numFmtId="172" formatCode="&quot;$&quot;\ #,##0_);[Red]\(&quot;$&quot;\ #,##0\)"/>
  </numFmts>
  <fonts count="37">
    <font>
      <sz val="10"/>
      <color rgb="FF000000"/>
      <name val="Arial"/>
    </font>
    <font>
      <sz val="10"/>
      <color theme="1"/>
      <name val="Arial Narrow"/>
      <family val="2"/>
    </font>
    <font>
      <sz val="10"/>
      <name val="Arial"/>
      <family val="2"/>
    </font>
    <font>
      <b/>
      <sz val="11"/>
      <color rgb="FFFFFFFF"/>
      <name val="Arial"/>
      <family val="2"/>
    </font>
    <font>
      <b/>
      <sz val="10"/>
      <color theme="0"/>
      <name val="Arial Narrow"/>
      <family val="2"/>
    </font>
    <font>
      <sz val="8"/>
      <color theme="1"/>
      <name val="Arial"/>
      <family val="2"/>
    </font>
    <font>
      <b/>
      <sz val="10"/>
      <color rgb="FF000000"/>
      <name val="Arial Narrow"/>
      <family val="2"/>
    </font>
    <font>
      <sz val="9"/>
      <color theme="1"/>
      <name val="Arial Narrow"/>
      <family val="2"/>
    </font>
    <font>
      <b/>
      <sz val="10"/>
      <color rgb="FFFFFFFF"/>
      <name val="Arial Narrow"/>
      <family val="2"/>
    </font>
    <font>
      <b/>
      <sz val="9"/>
      <color theme="1"/>
      <name val="Arial Narrow"/>
      <family val="2"/>
    </font>
    <font>
      <b/>
      <sz val="10"/>
      <color theme="1"/>
      <name val="Arial Narrow"/>
      <family val="2"/>
    </font>
    <font>
      <sz val="12"/>
      <color theme="1"/>
      <name val="Arial Narrow"/>
      <family val="2"/>
    </font>
    <font>
      <sz val="10"/>
      <color theme="1"/>
      <name val="Arial"/>
      <family val="2"/>
    </font>
    <font>
      <b/>
      <sz val="10"/>
      <color rgb="FF595959"/>
      <name val="Arial Narrow"/>
      <family val="2"/>
    </font>
    <font>
      <sz val="14"/>
      <color rgb="FF000000"/>
      <name val="Arial"/>
      <family val="2"/>
    </font>
    <font>
      <b/>
      <sz val="8"/>
      <color theme="1"/>
      <name val="Arial Narrow"/>
      <family val="2"/>
    </font>
    <font>
      <sz val="6"/>
      <color rgb="FF00B050"/>
      <name val="Arial"/>
      <family val="2"/>
    </font>
    <font>
      <b/>
      <sz val="10"/>
      <color rgb="FF7F7F7F"/>
      <name val="Arial Narrow"/>
      <family val="2"/>
    </font>
    <font>
      <sz val="9"/>
      <color theme="1"/>
      <name val="Arial"/>
      <family val="2"/>
    </font>
    <font>
      <b/>
      <sz val="9"/>
      <color rgb="FF000000"/>
      <name val="Arial Narrow"/>
      <family val="2"/>
    </font>
    <font>
      <sz val="10"/>
      <color rgb="FF000000"/>
      <name val="Arial Narrow"/>
      <family val="2"/>
    </font>
    <font>
      <sz val="9"/>
      <color rgb="FF000000"/>
      <name val="Arial Narrow"/>
      <family val="2"/>
    </font>
    <font>
      <b/>
      <sz val="9"/>
      <color rgb="FFFFFFFF"/>
      <name val="Arial Narrow"/>
      <family val="2"/>
    </font>
    <font>
      <b/>
      <sz val="9"/>
      <color theme="0"/>
      <name val="Arial Narrow"/>
      <family val="2"/>
    </font>
    <font>
      <sz val="12"/>
      <color rgb="FF000000"/>
      <name val="Arial Narrow"/>
      <family val="2"/>
    </font>
    <font>
      <sz val="14"/>
      <color rgb="FF000000"/>
      <name val="Calibri"/>
      <family val="2"/>
    </font>
    <font>
      <sz val="12"/>
      <color rgb="FF000000"/>
      <name val="Calibri"/>
      <family val="2"/>
    </font>
    <font>
      <b/>
      <sz val="8"/>
      <color rgb="FFFFFFFF"/>
      <name val="Arial Narrow"/>
      <family val="2"/>
    </font>
    <font>
      <sz val="10"/>
      <color theme="1"/>
      <name val="Calibri"/>
      <family val="2"/>
    </font>
    <font>
      <b/>
      <sz val="11"/>
      <color theme="1"/>
      <name val="Calibri"/>
      <family val="2"/>
    </font>
    <font>
      <b/>
      <sz val="10"/>
      <color rgb="FF000000"/>
      <name val="Arial"/>
      <family val="2"/>
    </font>
    <font>
      <sz val="8"/>
      <color theme="1"/>
      <name val="Arial Narrow"/>
      <family val="2"/>
    </font>
    <font>
      <sz val="11"/>
      <color theme="1"/>
      <name val="Arial Narrow"/>
      <family val="2"/>
    </font>
    <font>
      <sz val="11"/>
      <color rgb="FF000000"/>
      <name val="Arial Narrow"/>
      <family val="2"/>
    </font>
    <font>
      <sz val="11"/>
      <color rgb="FF000000"/>
      <name val="Calibri"/>
      <family val="2"/>
    </font>
    <font>
      <sz val="10"/>
      <color rgb="FF000000"/>
      <name val="Arial"/>
      <family val="2"/>
    </font>
    <font>
      <sz val="11"/>
      <color theme="1"/>
      <name val="Calibri"/>
      <family val="2"/>
    </font>
  </fonts>
  <fills count="8">
    <fill>
      <patternFill patternType="none"/>
    </fill>
    <fill>
      <patternFill patternType="gray125"/>
    </fill>
    <fill>
      <patternFill patternType="solid">
        <fgColor rgb="FF4472C4"/>
        <bgColor rgb="FF4472C4"/>
      </patternFill>
    </fill>
    <fill>
      <patternFill patternType="solid">
        <fgColor theme="0"/>
        <bgColor theme="0"/>
      </patternFill>
    </fill>
    <fill>
      <patternFill patternType="solid">
        <fgColor rgb="FFE6EFFD"/>
        <bgColor rgb="FFE6EFFD"/>
      </patternFill>
    </fill>
    <fill>
      <patternFill patternType="solid">
        <fgColor rgb="FFFFFF00"/>
        <bgColor rgb="FFFFFF00"/>
      </patternFill>
    </fill>
    <fill>
      <patternFill patternType="solid">
        <fgColor rgb="FFFFFFFF"/>
        <bgColor rgb="FFFFFFFF"/>
      </patternFill>
    </fill>
    <fill>
      <patternFill patternType="solid">
        <fgColor rgb="FFF3F3F3"/>
        <bgColor rgb="FFF3F3F3"/>
      </patternFill>
    </fill>
  </fills>
  <borders count="3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5">
    <xf numFmtId="0" fontId="0" fillId="0" borderId="0" xfId="0"/>
    <xf numFmtId="0" fontId="5" fillId="0" borderId="0" xfId="0" applyFont="1" applyAlignment="1">
      <alignment horizontal="center" vertical="center" wrapText="1"/>
    </xf>
    <xf numFmtId="0" fontId="1" fillId="0" borderId="4" xfId="0" applyFont="1" applyBorder="1"/>
    <xf numFmtId="0" fontId="1" fillId="0" borderId="0" xfId="0" applyFont="1"/>
    <xf numFmtId="0" fontId="9" fillId="4"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2" fillId="0" borderId="0" xfId="0" applyFont="1"/>
    <xf numFmtId="0" fontId="13" fillId="0" borderId="5" xfId="0" applyFont="1" applyBorder="1" applyAlignment="1">
      <alignment horizontal="center" vertical="center" wrapText="1"/>
    </xf>
    <xf numFmtId="0" fontId="14" fillId="0" borderId="0" xfId="0" applyFont="1" applyAlignment="1">
      <alignment horizontal="center"/>
    </xf>
    <xf numFmtId="0" fontId="1" fillId="0" borderId="5" xfId="0" applyFont="1" applyBorder="1" applyAlignment="1">
      <alignment horizontal="left" vertical="center"/>
    </xf>
    <xf numFmtId="0" fontId="1" fillId="0" borderId="5" xfId="0" applyFont="1" applyBorder="1"/>
    <xf numFmtId="0" fontId="10" fillId="4" borderId="9" xfId="0" applyFont="1" applyFill="1" applyBorder="1" applyAlignment="1">
      <alignment horizontal="center" vertical="center" wrapText="1"/>
    </xf>
    <xf numFmtId="0" fontId="1" fillId="0" borderId="9" xfId="0" applyFont="1" applyBorder="1" applyAlignment="1">
      <alignment vertical="center" wrapText="1"/>
    </xf>
    <xf numFmtId="0" fontId="15" fillId="0" borderId="9" xfId="0" applyFont="1" applyBorder="1" applyAlignment="1">
      <alignment vertical="center" wrapText="1"/>
    </xf>
    <xf numFmtId="0" fontId="1" fillId="0" borderId="12" xfId="0" applyFont="1" applyBorder="1" applyAlignment="1">
      <alignment vertical="center" wrapText="1"/>
    </xf>
    <xf numFmtId="165" fontId="12" fillId="0" borderId="0" xfId="0" applyNumberFormat="1" applyFont="1"/>
    <xf numFmtId="166" fontId="18" fillId="0" borderId="0" xfId="0" applyNumberFormat="1" applyFont="1"/>
    <xf numFmtId="0" fontId="9" fillId="4" borderId="5" xfId="0" applyFont="1" applyFill="1" applyBorder="1" applyAlignment="1">
      <alignment vertical="center" wrapText="1"/>
    </xf>
    <xf numFmtId="0" fontId="12" fillId="0" borderId="0" xfId="0" applyFont="1" applyAlignment="1">
      <alignment vertical="center"/>
    </xf>
    <xf numFmtId="0" fontId="19" fillId="4" borderId="22" xfId="0" applyFont="1" applyFill="1" applyBorder="1" applyAlignment="1">
      <alignment vertical="center" wrapText="1"/>
    </xf>
    <xf numFmtId="0" fontId="9" fillId="4" borderId="23" xfId="0" applyFont="1" applyFill="1" applyBorder="1" applyAlignment="1">
      <alignment vertical="center" wrapText="1"/>
    </xf>
    <xf numFmtId="9" fontId="19" fillId="3" borderId="5" xfId="0" applyNumberFormat="1" applyFont="1" applyFill="1" applyBorder="1" applyAlignment="1">
      <alignment horizontal="center" vertical="center" wrapText="1"/>
    </xf>
    <xf numFmtId="0" fontId="19" fillId="3" borderId="5" xfId="0" applyFont="1" applyFill="1" applyBorder="1" applyAlignment="1">
      <alignment horizontal="center" vertical="center" wrapText="1"/>
    </xf>
    <xf numFmtId="165" fontId="12" fillId="0" borderId="0" xfId="0" applyNumberFormat="1" applyFont="1" applyAlignment="1">
      <alignment vertical="center"/>
    </xf>
    <xf numFmtId="170" fontId="19" fillId="3" borderId="5" xfId="0" applyNumberFormat="1" applyFont="1" applyFill="1" applyBorder="1" applyAlignment="1">
      <alignment horizontal="center" vertical="center" wrapText="1"/>
    </xf>
    <xf numFmtId="0" fontId="14" fillId="0" borderId="0" xfId="0" applyFont="1" applyAlignment="1">
      <alignment wrapText="1"/>
    </xf>
    <xf numFmtId="0" fontId="9" fillId="4" borderId="28" xfId="0" applyFont="1" applyFill="1" applyBorder="1" applyAlignment="1">
      <alignment vertical="center" wrapText="1"/>
    </xf>
    <xf numFmtId="0" fontId="19" fillId="4" borderId="23" xfId="0" applyFont="1" applyFill="1" applyBorder="1" applyAlignment="1">
      <alignment horizontal="center" vertical="center" wrapText="1"/>
    </xf>
    <xf numFmtId="0" fontId="7" fillId="0" borderId="5" xfId="0" applyFont="1" applyBorder="1" applyAlignment="1">
      <alignment horizontal="left" vertical="center" wrapText="1"/>
    </xf>
    <xf numFmtId="0" fontId="19" fillId="4" borderId="5" xfId="0" applyFont="1" applyFill="1" applyBorder="1" applyAlignment="1">
      <alignment horizontal="center" vertical="center" wrapText="1"/>
    </xf>
    <xf numFmtId="0" fontId="26" fillId="0" borderId="5" xfId="0" applyFont="1" applyBorder="1" applyAlignment="1">
      <alignment horizontal="center" vertical="center" wrapText="1"/>
    </xf>
    <xf numFmtId="0" fontId="12" fillId="0" borderId="0" xfId="0" applyFont="1" applyAlignment="1">
      <alignment wrapText="1"/>
    </xf>
    <xf numFmtId="0" fontId="29" fillId="0" borderId="0" xfId="0" applyFont="1"/>
    <xf numFmtId="0" fontId="30" fillId="0" borderId="0" xfId="0" applyFont="1"/>
    <xf numFmtId="0" fontId="31" fillId="3" borderId="5" xfId="0" applyFont="1" applyFill="1" applyBorder="1" applyAlignment="1">
      <alignment vertical="center" wrapText="1"/>
    </xf>
    <xf numFmtId="0" fontId="5" fillId="0" borderId="0" xfId="0" applyFont="1"/>
    <xf numFmtId="0" fontId="0" fillId="3" borderId="31" xfId="0" applyFill="1" applyBorder="1" applyAlignment="1">
      <alignment wrapText="1"/>
    </xf>
    <xf numFmtId="0" fontId="0" fillId="0" borderId="31" xfId="0" applyBorder="1" applyAlignment="1">
      <alignment wrapText="1"/>
    </xf>
    <xf numFmtId="3" fontId="0" fillId="5" borderId="31" xfId="0" applyNumberFormat="1" applyFill="1" applyBorder="1" applyAlignment="1">
      <alignment horizontal="right" wrapText="1"/>
    </xf>
    <xf numFmtId="0" fontId="32" fillId="3" borderId="5" xfId="0" applyFont="1" applyFill="1" applyBorder="1" applyAlignment="1">
      <alignment vertical="center"/>
    </xf>
    <xf numFmtId="172" fontId="33" fillId="5" borderId="31" xfId="0" applyNumberFormat="1" applyFont="1" applyFill="1" applyBorder="1" applyAlignment="1">
      <alignment horizontal="center" vertical="center" wrapText="1"/>
    </xf>
    <xf numFmtId="0" fontId="29" fillId="0" borderId="0" xfId="0" applyFont="1" applyAlignment="1">
      <alignment horizontal="center" vertical="center"/>
    </xf>
    <xf numFmtId="3" fontId="29" fillId="0" borderId="0" xfId="0" applyNumberFormat="1" applyFont="1" applyAlignment="1">
      <alignment horizontal="center" vertical="center"/>
    </xf>
    <xf numFmtId="3" fontId="0" fillId="0" borderId="0" xfId="0" applyNumberFormat="1"/>
    <xf numFmtId="0" fontId="0" fillId="6" borderId="31" xfId="0" applyFill="1" applyBorder="1" applyAlignment="1">
      <alignment wrapText="1"/>
    </xf>
    <xf numFmtId="3" fontId="34" fillId="5" borderId="31" xfId="0" applyNumberFormat="1" applyFont="1" applyFill="1" applyBorder="1" applyAlignment="1">
      <alignment horizontal="right" wrapText="1"/>
    </xf>
    <xf numFmtId="0" fontId="0" fillId="7" borderId="31" xfId="0" applyFill="1" applyBorder="1" applyAlignment="1">
      <alignment wrapText="1"/>
    </xf>
    <xf numFmtId="3" fontId="0" fillId="5" borderId="32" xfId="0" applyNumberFormat="1" applyFill="1" applyBorder="1" applyAlignment="1">
      <alignment horizontal="right" wrapText="1"/>
    </xf>
    <xf numFmtId="0" fontId="0" fillId="0" borderId="33" xfId="0" applyBorder="1" applyAlignment="1">
      <alignment wrapText="1"/>
    </xf>
    <xf numFmtId="3" fontId="0" fillId="0" borderId="0" xfId="0" applyNumberFormat="1" applyAlignment="1">
      <alignment horizontal="right" vertical="center" wrapText="1"/>
    </xf>
    <xf numFmtId="3" fontId="0" fillId="0" borderId="0" xfId="0" applyNumberFormat="1" applyAlignment="1">
      <alignment horizontal="right" wrapText="1"/>
    </xf>
    <xf numFmtId="3" fontId="0" fillId="0" borderId="0" xfId="0" applyNumberFormat="1" applyAlignment="1">
      <alignment wrapText="1"/>
    </xf>
    <xf numFmtId="0" fontId="21" fillId="0" borderId="5" xfId="0" applyFont="1" applyBorder="1" applyAlignment="1">
      <alignment horizontal="left" vertical="center" wrapText="1"/>
    </xf>
    <xf numFmtId="167"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71" fontId="7"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168" fontId="23" fillId="2" borderId="1" xfId="0" applyNumberFormat="1" applyFont="1" applyFill="1" applyBorder="1" applyAlignment="1">
      <alignment horizontal="center" vertical="center" wrapText="1"/>
    </xf>
    <xf numFmtId="0" fontId="18" fillId="0" borderId="1" xfId="0" applyFont="1" applyBorder="1" applyAlignment="1">
      <alignment horizontal="center" wrapText="1"/>
    </xf>
    <xf numFmtId="0" fontId="9" fillId="4" borderId="1" xfId="0" applyFont="1" applyFill="1" applyBorder="1" applyAlignment="1">
      <alignment horizontal="left" vertical="center" wrapText="1"/>
    </xf>
    <xf numFmtId="0" fontId="9" fillId="4" borderId="3" xfId="0" applyFont="1" applyFill="1" applyBorder="1" applyAlignment="1">
      <alignment horizontal="center" vertical="center" wrapText="1"/>
    </xf>
    <xf numFmtId="0" fontId="2" fillId="0" borderId="2" xfId="0" applyFont="1" applyBorder="1" applyAlignment="1">
      <alignment horizontal="left"/>
    </xf>
    <xf numFmtId="0" fontId="25" fillId="0" borderId="1" xfId="0" applyFont="1" applyBorder="1" applyAlignment="1">
      <alignment horizontal="center" vertical="center" wrapText="1"/>
    </xf>
    <xf numFmtId="0" fontId="27" fillId="2" borderId="34"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9" fillId="0" borderId="34" xfId="0" applyFont="1" applyBorder="1" applyAlignment="1">
      <alignment horizontal="left" vertical="center" wrapText="1"/>
    </xf>
    <xf numFmtId="0" fontId="9" fillId="4" borderId="1" xfId="0" applyFont="1" applyFill="1" applyBorder="1" applyAlignment="1">
      <alignment vertical="center" wrapText="1"/>
    </xf>
    <xf numFmtId="0" fontId="1" fillId="3" borderId="1" xfId="0" applyFont="1" applyFill="1" applyBorder="1" applyAlignment="1">
      <alignment horizontal="center" vertical="center" wrapText="1"/>
    </xf>
    <xf numFmtId="0" fontId="12" fillId="0" borderId="1" xfId="0" applyFont="1" applyBorder="1" applyAlignment="1">
      <alignment horizontal="center"/>
    </xf>
    <xf numFmtId="0" fontId="1" fillId="3" borderId="29"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0" borderId="1" xfId="0" applyFont="1" applyBorder="1" applyAlignment="1">
      <alignment horizontal="center" vertical="center"/>
    </xf>
    <xf numFmtId="0" fontId="6" fillId="4" borderId="1" xfId="0" applyFont="1" applyFill="1" applyBorder="1" applyAlignment="1">
      <alignment horizontal="left" vertical="center" wrapText="1"/>
    </xf>
    <xf numFmtId="0" fontId="19" fillId="4" borderId="1" xfId="0" applyFont="1" applyFill="1" applyBorder="1" applyAlignment="1">
      <alignment horizontal="left" vertical="center" wrapText="1"/>
    </xf>
    <xf numFmtId="167" fontId="17" fillId="0" borderId="1" xfId="0" applyNumberFormat="1" applyFont="1" applyBorder="1" applyAlignment="1">
      <alignment horizontal="center" vertical="center" wrapText="1"/>
    </xf>
    <xf numFmtId="0" fontId="19" fillId="4" borderId="1" xfId="0" applyFont="1" applyFill="1" applyBorder="1" applyAlignment="1">
      <alignment horizontal="left" vertical="center"/>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169" fontId="7" fillId="3" borderId="3" xfId="0" applyNumberFormat="1" applyFont="1" applyFill="1" applyBorder="1" applyAlignment="1">
      <alignment horizontal="center" vertical="center" wrapText="1"/>
    </xf>
    <xf numFmtId="0" fontId="19" fillId="4" borderId="3"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1" fillId="0" borderId="1" xfId="0" applyFont="1" applyBorder="1" applyAlignment="1">
      <alignment horizontal="left" vertical="center" wrapText="1"/>
    </xf>
    <xf numFmtId="0" fontId="10" fillId="4" borderId="13"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0" fillId="0" borderId="4" xfId="0" applyFont="1" applyBorder="1" applyAlignment="1">
      <alignment horizontal="center" vertical="center" wrapText="1"/>
    </xf>
    <xf numFmtId="0" fontId="3" fillId="2" borderId="1" xfId="0" applyFont="1" applyFill="1" applyBorder="1" applyAlignment="1">
      <alignment horizontal="center" vertical="center"/>
    </xf>
    <xf numFmtId="0" fontId="10" fillId="4" borderId="15" xfId="0" applyFont="1" applyFill="1" applyBorder="1" applyAlignment="1">
      <alignment horizontal="left" vertical="center" wrapText="1"/>
    </xf>
    <xf numFmtId="0" fontId="0" fillId="0" borderId="0" xfId="0" applyAlignment="1">
      <alignment horizontal="center" wrapText="1"/>
    </xf>
    <xf numFmtId="164" fontId="1" fillId="0" borderId="1" xfId="0" applyNumberFormat="1" applyFont="1" applyBorder="1" applyAlignment="1">
      <alignment horizontal="center" vertical="center" wrapText="1"/>
    </xf>
    <xf numFmtId="0" fontId="10" fillId="4" borderId="7" xfId="0" applyFont="1" applyFill="1" applyBorder="1" applyAlignment="1">
      <alignment horizontal="left" vertical="center" wrapText="1"/>
    </xf>
    <xf numFmtId="0" fontId="15" fillId="0" borderId="10" xfId="0" applyFont="1" applyBorder="1" applyAlignment="1">
      <alignment horizontal="center" vertical="center" wrapText="1"/>
    </xf>
    <xf numFmtId="0" fontId="6" fillId="4"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4" borderId="3" xfId="0" applyFont="1" applyFill="1" applyBorder="1" applyAlignment="1">
      <alignment horizontal="center" vertical="center"/>
    </xf>
    <xf numFmtId="0" fontId="2" fillId="0" borderId="8" xfId="0" applyFont="1" applyBorder="1" applyAlignment="1">
      <alignment vertical="center"/>
    </xf>
    <xf numFmtId="0" fontId="12" fillId="0" borderId="1" xfId="0" applyFont="1" applyBorder="1" applyAlignment="1">
      <alignment horizontal="center" vertical="center"/>
    </xf>
    <xf numFmtId="0" fontId="17" fillId="0" borderId="1"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29" xfId="0" applyFont="1" applyBorder="1" applyAlignment="1"/>
    <xf numFmtId="0" fontId="3" fillId="2" borderId="28" xfId="0" applyFont="1" applyFill="1" applyBorder="1" applyAlignment="1">
      <alignment horizontal="center" vertical="center"/>
    </xf>
    <xf numFmtId="0" fontId="4" fillId="3" borderId="28" xfId="0" applyFont="1" applyFill="1" applyBorder="1" applyAlignment="1">
      <alignment horizontal="center" vertical="center" wrapText="1" readingOrder="1"/>
    </xf>
    <xf numFmtId="0" fontId="2" fillId="0" borderId="21" xfId="0" applyFont="1" applyBorder="1" applyAlignment="1"/>
    <xf numFmtId="0" fontId="2" fillId="0" borderId="3" xfId="0" applyFont="1" applyBorder="1" applyAlignment="1"/>
    <xf numFmtId="0" fontId="2" fillId="0" borderId="24" xfId="0" applyFont="1" applyBorder="1" applyAlignment="1"/>
    <xf numFmtId="0" fontId="2" fillId="0" borderId="6" xfId="0" applyFont="1" applyBorder="1" applyAlignment="1"/>
    <xf numFmtId="0" fontId="2" fillId="0" borderId="8" xfId="0" applyFont="1" applyBorder="1" applyAlignment="1"/>
    <xf numFmtId="0" fontId="2" fillId="0" borderId="2" xfId="0" applyFont="1" applyBorder="1" applyAlignment="1"/>
    <xf numFmtId="0" fontId="8" fillId="2" borderId="23" xfId="0" applyFont="1" applyFill="1" applyBorder="1" applyAlignment="1">
      <alignment horizontal="center" vertical="center" wrapText="1" readingOrder="1"/>
    </xf>
    <xf numFmtId="0" fontId="0" fillId="0" borderId="0" xfId="0" applyAlignment="1"/>
    <xf numFmtId="0" fontId="2" fillId="0" borderId="22" xfId="0" applyFont="1" applyBorder="1" applyAlignment="1"/>
    <xf numFmtId="0" fontId="1" fillId="0" borderId="24" xfId="0" applyFont="1" applyBorder="1" applyAlignment="1">
      <alignment horizontal="center" vertical="center" wrapText="1"/>
    </xf>
    <xf numFmtId="0" fontId="8" fillId="2" borderId="28" xfId="0" applyFont="1" applyFill="1" applyBorder="1" applyAlignment="1">
      <alignment horizontal="center" vertical="center" wrapText="1" readingOrder="1"/>
    </xf>
    <xf numFmtId="0" fontId="9" fillId="3" borderId="23"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1" xfId="0" applyFont="1" applyBorder="1" applyAlignment="1"/>
    <xf numFmtId="0" fontId="2" fillId="0" borderId="14" xfId="0" applyFont="1" applyBorder="1" applyAlignment="1"/>
    <xf numFmtId="0" fontId="2" fillId="0" borderId="16" xfId="0" applyFont="1" applyBorder="1" applyAlignment="1"/>
    <xf numFmtId="0" fontId="2" fillId="0" borderId="18" xfId="0" applyFont="1" applyBorder="1" applyAlignment="1"/>
    <xf numFmtId="0" fontId="2" fillId="0" borderId="19" xfId="0" applyFont="1" applyBorder="1" applyAlignment="1"/>
    <xf numFmtId="0" fontId="2" fillId="0" borderId="20" xfId="0" applyFont="1" applyBorder="1" applyAlignment="1"/>
    <xf numFmtId="0" fontId="16" fillId="0" borderId="28" xfId="0" applyFont="1" applyBorder="1" applyAlignment="1">
      <alignment horizontal="center"/>
    </xf>
    <xf numFmtId="0" fontId="16" fillId="0" borderId="29" xfId="0" applyFont="1" applyBorder="1" applyAlignment="1">
      <alignment horizontal="center"/>
    </xf>
    <xf numFmtId="0" fontId="16" fillId="0" borderId="21" xfId="0" applyFont="1" applyBorder="1" applyAlignment="1">
      <alignment horizontal="center"/>
    </xf>
    <xf numFmtId="0" fontId="10" fillId="4" borderId="25" xfId="0" applyFont="1" applyFill="1" applyBorder="1" applyAlignment="1">
      <alignment horizontal="center" vertical="center" wrapText="1" readingOrder="1"/>
    </xf>
    <xf numFmtId="0" fontId="2" fillId="0" borderId="27" xfId="0" applyFont="1" applyBorder="1" applyAlignment="1"/>
    <xf numFmtId="0" fontId="2" fillId="0" borderId="24" xfId="0" applyFont="1" applyBorder="1" applyAlignment="1">
      <alignment vertical="center"/>
    </xf>
    <xf numFmtId="165" fontId="12" fillId="0" borderId="25" xfId="0" applyNumberFormat="1" applyFont="1" applyBorder="1"/>
    <xf numFmtId="165" fontId="12" fillId="0" borderId="27" xfId="0" applyNumberFormat="1" applyFont="1" applyBorder="1"/>
    <xf numFmtId="0" fontId="18" fillId="5" borderId="25" xfId="0" applyFont="1" applyFill="1" applyBorder="1" applyAlignment="1">
      <alignment vertical="center" wrapText="1"/>
    </xf>
    <xf numFmtId="0" fontId="18" fillId="5" borderId="26" xfId="0" applyFont="1" applyFill="1" applyBorder="1" applyAlignment="1">
      <alignment vertical="center" wrapText="1"/>
    </xf>
    <xf numFmtId="0" fontId="18" fillId="5" borderId="27" xfId="0" applyFont="1" applyFill="1" applyBorder="1" applyAlignment="1">
      <alignment vertical="center" wrapText="1"/>
    </xf>
    <xf numFmtId="166" fontId="18" fillId="0" borderId="25" xfId="0" applyNumberFormat="1" applyFont="1" applyBorder="1"/>
    <xf numFmtId="166" fontId="18" fillId="0" borderId="27" xfId="0" applyNumberFormat="1" applyFont="1" applyBorder="1"/>
    <xf numFmtId="0" fontId="19" fillId="4" borderId="28" xfId="0" applyFont="1" applyFill="1" applyBorder="1" applyAlignment="1">
      <alignment horizontal="left" vertical="center" wrapText="1"/>
    </xf>
    <xf numFmtId="167" fontId="17" fillId="0" borderId="28" xfId="0" applyNumberFormat="1" applyFont="1" applyBorder="1" applyAlignment="1">
      <alignment horizontal="center" vertical="center" wrapText="1"/>
    </xf>
    <xf numFmtId="0" fontId="19" fillId="4" borderId="28" xfId="0" applyFont="1" applyFill="1" applyBorder="1" applyAlignment="1">
      <alignment horizontal="left" vertical="center"/>
    </xf>
    <xf numFmtId="166" fontId="18" fillId="5" borderId="25" xfId="0" applyNumberFormat="1" applyFont="1" applyFill="1" applyBorder="1"/>
    <xf numFmtId="166" fontId="18" fillId="5" borderId="26" xfId="0" applyNumberFormat="1" applyFont="1" applyFill="1" applyBorder="1"/>
    <xf numFmtId="166" fontId="18" fillId="5" borderId="27" xfId="0" applyNumberFormat="1" applyFont="1" applyFill="1" applyBorder="1"/>
    <xf numFmtId="166" fontId="18" fillId="0" borderId="3" xfId="0" applyNumberFormat="1" applyFont="1" applyBorder="1"/>
    <xf numFmtId="166" fontId="18" fillId="0" borderId="24" xfId="0" applyNumberFormat="1" applyFont="1" applyBorder="1"/>
    <xf numFmtId="166" fontId="18" fillId="0" borderId="8" xfId="0" applyNumberFormat="1" applyFont="1" applyBorder="1"/>
    <xf numFmtId="168" fontId="17" fillId="0" borderId="3" xfId="0" applyNumberFormat="1" applyFont="1" applyBorder="1" applyAlignment="1">
      <alignment horizontal="left" vertical="center" wrapText="1"/>
    </xf>
    <xf numFmtId="0" fontId="12" fillId="0" borderId="28" xfId="0" applyFont="1" applyBorder="1"/>
    <xf numFmtId="0" fontId="12" fillId="0" borderId="29" xfId="0" applyFont="1" applyBorder="1"/>
    <xf numFmtId="0" fontId="12" fillId="0" borderId="21" xfId="0" applyFont="1" applyBorder="1"/>
    <xf numFmtId="168" fontId="20" fillId="0" borderId="28" xfId="0" applyNumberFormat="1" applyFont="1" applyBorder="1" applyAlignment="1">
      <alignment horizontal="center" vertical="center" wrapText="1"/>
    </xf>
    <xf numFmtId="0" fontId="21" fillId="3" borderId="28" xfId="0" applyFont="1" applyFill="1" applyBorder="1" applyAlignment="1">
      <alignment horizontal="center" vertical="center" wrapText="1"/>
    </xf>
    <xf numFmtId="0" fontId="12" fillId="0" borderId="3" xfId="0" applyFont="1" applyBorder="1"/>
    <xf numFmtId="0" fontId="12" fillId="0" borderId="24" xfId="0" applyFont="1" applyBorder="1"/>
    <xf numFmtId="0" fontId="12" fillId="0" borderId="8" xfId="0" applyFont="1" applyBorder="1"/>
    <xf numFmtId="0" fontId="19" fillId="4" borderId="23" xfId="0" applyFont="1" applyFill="1" applyBorder="1" applyAlignment="1">
      <alignment horizontal="center" vertical="center" wrapText="1"/>
    </xf>
    <xf numFmtId="0" fontId="7" fillId="3" borderId="28" xfId="0" applyFont="1" applyFill="1" applyBorder="1" applyAlignment="1">
      <alignment horizontal="center" vertical="center" wrapText="1"/>
    </xf>
    <xf numFmtId="165" fontId="12" fillId="0" borderId="28" xfId="0" applyNumberFormat="1" applyFont="1" applyBorder="1"/>
    <xf numFmtId="165" fontId="12" fillId="0" borderId="3" xfId="0" applyNumberFormat="1" applyFont="1" applyBorder="1"/>
    <xf numFmtId="0" fontId="9" fillId="3" borderId="26" xfId="0" applyFont="1" applyFill="1" applyBorder="1" applyAlignment="1">
      <alignment horizontal="center" vertical="center" wrapText="1"/>
    </xf>
    <xf numFmtId="0" fontId="2" fillId="0" borderId="26" xfId="0" applyFont="1" applyBorder="1" applyAlignment="1"/>
    <xf numFmtId="167" fontId="7" fillId="3" borderId="28" xfId="0" applyNumberFormat="1" applyFont="1" applyFill="1" applyBorder="1" applyAlignment="1">
      <alignment horizontal="center" vertical="center" wrapText="1"/>
    </xf>
    <xf numFmtId="171" fontId="7" fillId="3" borderId="28" xfId="0" applyNumberFormat="1" applyFont="1" applyFill="1" applyBorder="1" applyAlignment="1">
      <alignment horizontal="center" vertical="center" wrapText="1"/>
    </xf>
    <xf numFmtId="0" fontId="18" fillId="0" borderId="28" xfId="0" applyFont="1" applyBorder="1" applyAlignment="1">
      <alignment horizontal="center" wrapText="1"/>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9" fillId="4" borderId="28" xfId="0" applyFont="1" applyFill="1" applyBorder="1" applyAlignment="1">
      <alignment vertical="center" wrapText="1"/>
    </xf>
    <xf numFmtId="0" fontId="9" fillId="6" borderId="29" xfId="0" applyFont="1" applyFill="1" applyBorder="1" applyAlignment="1">
      <alignment vertical="center" wrapText="1"/>
    </xf>
    <xf numFmtId="0" fontId="9" fillId="4" borderId="23" xfId="0" applyFont="1" applyFill="1" applyBorder="1" applyAlignment="1">
      <alignment horizontal="left" vertical="center" wrapText="1"/>
    </xf>
    <xf numFmtId="0" fontId="9" fillId="6" borderId="28" xfId="0" applyFont="1" applyFill="1" applyBorder="1" applyAlignment="1">
      <alignment horizontal="center" vertical="center" wrapText="1"/>
    </xf>
    <xf numFmtId="0" fontId="2" fillId="0" borderId="25" xfId="0" applyFont="1" applyBorder="1" applyAlignment="1"/>
    <xf numFmtId="0" fontId="7" fillId="0" borderId="23" xfId="0" applyFont="1" applyBorder="1" applyAlignment="1">
      <alignment horizontal="left" vertical="center" wrapText="1"/>
    </xf>
    <xf numFmtId="0" fontId="24" fillId="0" borderId="28" xfId="0" applyFont="1" applyBorder="1" applyAlignment="1">
      <alignment horizontal="center" vertical="center" wrapText="1"/>
    </xf>
    <xf numFmtId="0" fontId="11" fillId="0" borderId="23" xfId="0" applyFont="1" applyBorder="1" applyAlignment="1">
      <alignment horizontal="center" vertical="center" wrapText="1"/>
    </xf>
    <xf numFmtId="0" fontId="7" fillId="0" borderId="23" xfId="0" applyFont="1" applyBorder="1" applyAlignment="1">
      <alignment vertical="center" wrapText="1"/>
    </xf>
    <xf numFmtId="0" fontId="19" fillId="6" borderId="28" xfId="0" applyFont="1" applyFill="1" applyBorder="1" applyAlignment="1">
      <alignment horizontal="center" vertical="center" wrapText="1"/>
    </xf>
    <xf numFmtId="0" fontId="2" fillId="0" borderId="30" xfId="0" applyFont="1" applyBorder="1" applyAlignment="1"/>
    <xf numFmtId="0" fontId="27" fillId="6" borderId="26" xfId="0" applyFont="1" applyFill="1" applyBorder="1" applyAlignment="1">
      <alignment horizontal="center" vertical="center" wrapText="1"/>
    </xf>
    <xf numFmtId="0" fontId="28" fillId="0" borderId="3" xfId="0" applyFont="1" applyBorder="1" applyAlignment="1">
      <alignment vertical="top" wrapText="1"/>
    </xf>
    <xf numFmtId="3" fontId="0" fillId="5" borderId="26" xfId="0" applyNumberFormat="1" applyFill="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95250</xdr:colOff>
      <xdr:row>0</xdr:row>
      <xdr:rowOff>66675</xdr:rowOff>
    </xdr:from>
    <xdr:ext cx="1038225" cy="3333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93"/>
  <sheetViews>
    <sheetView showGridLines="0" tabSelected="1" topLeftCell="A41" workbookViewId="0">
      <selection activeCell="V52" sqref="V52"/>
    </sheetView>
  </sheetViews>
  <sheetFormatPr defaultColWidth="14.42578125" defaultRowHeight="15" customHeight="1"/>
  <cols>
    <col min="1" max="1" width="17.28515625" customWidth="1"/>
    <col min="2" max="2" width="10.42578125" customWidth="1"/>
    <col min="3" max="3" width="12" customWidth="1"/>
    <col min="4" max="4" width="5.85546875" customWidth="1"/>
    <col min="5" max="5" width="16.28515625" customWidth="1"/>
    <col min="6" max="6" width="29" customWidth="1"/>
    <col min="7" max="7" width="12.7109375" customWidth="1"/>
    <col min="8" max="8" width="1.28515625" customWidth="1"/>
    <col min="9" max="9" width="5.85546875" customWidth="1"/>
    <col min="10" max="10" width="10.28515625" customWidth="1"/>
    <col min="11" max="11" width="11.140625" customWidth="1"/>
    <col min="12" max="12" width="1.42578125" customWidth="1"/>
    <col min="13" max="15" width="10" hidden="1" customWidth="1"/>
    <col min="16" max="16" width="32.140625" hidden="1" customWidth="1"/>
    <col min="17" max="17" width="10" hidden="1" customWidth="1"/>
    <col min="18" max="18" width="12.42578125" hidden="1" customWidth="1"/>
    <col min="19" max="19" width="7.85546875" hidden="1" customWidth="1"/>
    <col min="20" max="20" width="53.140625" hidden="1" customWidth="1"/>
    <col min="21" max="21" width="10.7109375" customWidth="1"/>
  </cols>
  <sheetData>
    <row r="1" spans="1:18" ht="24" customHeight="1">
      <c r="A1" s="105" t="s">
        <v>0</v>
      </c>
      <c r="B1" s="106"/>
      <c r="C1" s="107" t="s">
        <v>1</v>
      </c>
      <c r="D1" s="106"/>
      <c r="E1" s="106"/>
      <c r="F1" s="106"/>
      <c r="G1" s="106"/>
      <c r="H1" s="106"/>
      <c r="I1" s="108"/>
      <c r="J1" s="106"/>
      <c r="K1" s="109"/>
      <c r="L1" s="1"/>
      <c r="M1" s="1"/>
      <c r="N1" s="1"/>
      <c r="O1" s="1"/>
      <c r="P1" s="1"/>
      <c r="Q1" s="1"/>
      <c r="R1" s="1"/>
    </row>
    <row r="2" spans="1:18" ht="18" customHeight="1">
      <c r="A2" s="110"/>
      <c r="B2" s="111"/>
      <c r="C2" s="96" t="s">
        <v>2</v>
      </c>
      <c r="D2" s="112"/>
      <c r="E2" s="112"/>
      <c r="F2" s="112"/>
      <c r="G2" s="112"/>
      <c r="H2" s="112"/>
      <c r="I2" s="110"/>
      <c r="J2" s="111"/>
      <c r="K2" s="113"/>
      <c r="L2" s="1"/>
      <c r="M2" s="1"/>
      <c r="N2" s="1"/>
      <c r="O2" s="1"/>
      <c r="P2" s="1"/>
      <c r="Q2" s="1"/>
      <c r="R2" s="1"/>
    </row>
    <row r="3" spans="1:18" ht="15.95" customHeight="1">
      <c r="A3" s="54" t="s">
        <v>3</v>
      </c>
      <c r="B3" s="114"/>
      <c r="C3" s="97" t="s">
        <v>4</v>
      </c>
      <c r="D3" s="111"/>
      <c r="E3" s="111"/>
      <c r="F3" s="111"/>
      <c r="G3" s="111"/>
      <c r="H3" s="111"/>
      <c r="I3" s="54" t="s">
        <v>5</v>
      </c>
      <c r="J3" s="112"/>
      <c r="K3" s="114"/>
      <c r="L3" s="1"/>
      <c r="M3" s="1"/>
      <c r="N3" s="1"/>
      <c r="O3" s="1"/>
      <c r="P3" s="1"/>
      <c r="Q3" s="1"/>
      <c r="R3" s="1"/>
    </row>
    <row r="4" spans="1:18" ht="6" customHeight="1">
      <c r="A4" s="2"/>
      <c r="B4" s="3"/>
      <c r="C4" s="3"/>
      <c r="D4" s="3"/>
      <c r="E4" s="3"/>
      <c r="F4" s="3"/>
      <c r="G4" s="3"/>
      <c r="H4" s="3"/>
      <c r="I4" s="3"/>
      <c r="J4" s="3"/>
      <c r="K4" s="3"/>
    </row>
    <row r="5" spans="1:18" ht="30.95" customHeight="1">
      <c r="A5" s="115" t="s">
        <v>6</v>
      </c>
      <c r="B5" s="4" t="s">
        <v>7</v>
      </c>
      <c r="C5" s="5"/>
      <c r="D5" s="96" t="s">
        <v>8</v>
      </c>
      <c r="E5" s="114"/>
      <c r="F5" s="100"/>
      <c r="G5" s="112"/>
      <c r="H5" s="112"/>
      <c r="I5" s="112"/>
      <c r="J5" s="112"/>
      <c r="K5" s="114"/>
      <c r="N5" s="92" t="s">
        <v>9</v>
      </c>
      <c r="O5" s="116"/>
      <c r="P5" s="116"/>
    </row>
    <row r="6" spans="1:18" ht="30" customHeight="1">
      <c r="A6" s="117"/>
      <c r="B6" s="4" t="s">
        <v>10</v>
      </c>
      <c r="C6" s="5"/>
      <c r="D6" s="98" t="s">
        <v>11</v>
      </c>
      <c r="E6" s="114"/>
      <c r="F6" s="118"/>
      <c r="G6" s="111"/>
      <c r="H6" s="111"/>
      <c r="I6" s="111"/>
      <c r="J6" s="111"/>
      <c r="K6" s="113"/>
      <c r="N6" s="116"/>
      <c r="O6" s="116"/>
      <c r="P6" s="116"/>
    </row>
    <row r="7" spans="1:18" ht="24" customHeight="1">
      <c r="A7" s="119" t="s">
        <v>12</v>
      </c>
      <c r="B7" s="109"/>
      <c r="C7" s="120"/>
      <c r="D7" s="98" t="s">
        <v>13</v>
      </c>
      <c r="E7" s="114"/>
      <c r="F7" s="99" t="s">
        <v>14</v>
      </c>
      <c r="G7" s="114"/>
      <c r="H7" s="6"/>
      <c r="I7" s="98" t="s">
        <v>15</v>
      </c>
      <c r="J7" s="112"/>
      <c r="K7" s="114"/>
    </row>
    <row r="8" spans="1:18" ht="30" customHeight="1">
      <c r="A8" s="110"/>
      <c r="B8" s="113"/>
      <c r="C8" s="117"/>
      <c r="D8" s="93" t="e">
        <f>LOOKUP(CARG,PLANTA,R63:R108)</f>
        <v>#N/A</v>
      </c>
      <c r="E8" s="114"/>
      <c r="F8" s="121"/>
      <c r="G8" s="114"/>
      <c r="H8" s="6"/>
      <c r="I8" s="7"/>
      <c r="J8" s="7"/>
      <c r="K8" s="7"/>
      <c r="M8" s="8">
        <v>1</v>
      </c>
      <c r="N8" s="8">
        <v>2</v>
      </c>
      <c r="O8" s="8">
        <v>3</v>
      </c>
    </row>
    <row r="9" spans="1:18" ht="4.5" customHeight="1">
      <c r="A9" s="9"/>
      <c r="B9" s="9"/>
      <c r="C9" s="10"/>
      <c r="D9" s="10"/>
      <c r="E9" s="10"/>
      <c r="F9" s="3"/>
      <c r="G9" s="3"/>
      <c r="H9" s="3"/>
      <c r="I9" s="3"/>
      <c r="K9" s="3"/>
    </row>
    <row r="10" spans="1:18" ht="23.25" hidden="1" customHeight="1">
      <c r="A10" s="94" t="s">
        <v>11</v>
      </c>
      <c r="B10" s="113"/>
      <c r="C10" s="122"/>
      <c r="D10" s="111"/>
      <c r="E10" s="113"/>
      <c r="F10" s="11" t="s">
        <v>16</v>
      </c>
      <c r="G10" s="95" t="s">
        <v>17</v>
      </c>
      <c r="H10" s="123"/>
      <c r="I10" s="12"/>
      <c r="J10" s="13" t="s">
        <v>18</v>
      </c>
      <c r="K10" s="14"/>
    </row>
    <row r="11" spans="1:18" ht="24" hidden="1" customHeight="1">
      <c r="A11" s="85" t="s">
        <v>19</v>
      </c>
      <c r="B11" s="114"/>
      <c r="C11" s="86"/>
      <c r="D11" s="112"/>
      <c r="E11" s="112"/>
      <c r="F11" s="112"/>
      <c r="G11" s="112"/>
      <c r="H11" s="112"/>
      <c r="I11" s="112"/>
      <c r="J11" s="112"/>
      <c r="K11" s="124"/>
    </row>
    <row r="12" spans="1:18" ht="24" hidden="1" customHeight="1">
      <c r="A12" s="87" t="s">
        <v>20</v>
      </c>
      <c r="B12" s="114"/>
      <c r="C12" s="82"/>
      <c r="D12" s="112"/>
      <c r="E12" s="112"/>
      <c r="F12" s="112"/>
      <c r="G12" s="112"/>
      <c r="H12" s="112"/>
      <c r="I12" s="112"/>
      <c r="J12" s="112"/>
      <c r="K12" s="124"/>
    </row>
    <row r="13" spans="1:18" ht="57.75" hidden="1" customHeight="1">
      <c r="A13" s="85" t="s">
        <v>21</v>
      </c>
      <c r="B13" s="114"/>
      <c r="C13" s="72"/>
      <c r="D13" s="112"/>
      <c r="E13" s="112"/>
      <c r="F13" s="112"/>
      <c r="G13" s="112"/>
      <c r="H13" s="112"/>
      <c r="I13" s="112"/>
      <c r="J13" s="112"/>
      <c r="K13" s="124"/>
    </row>
    <row r="14" spans="1:18" ht="37.5" hidden="1" customHeight="1">
      <c r="A14" s="91" t="s">
        <v>22</v>
      </c>
      <c r="B14" s="125"/>
      <c r="C14" s="88"/>
      <c r="D14" s="126"/>
      <c r="E14" s="126"/>
      <c r="F14" s="126"/>
      <c r="G14" s="126"/>
      <c r="H14" s="126"/>
      <c r="I14" s="126"/>
      <c r="J14" s="126"/>
      <c r="K14" s="127"/>
    </row>
    <row r="15" spans="1:18" ht="2.25" hidden="1" customHeight="1">
      <c r="A15" s="89"/>
      <c r="B15" s="116"/>
      <c r="C15" s="116"/>
      <c r="D15" s="116"/>
      <c r="E15" s="116"/>
      <c r="F15" s="116"/>
      <c r="G15" s="116"/>
      <c r="H15" s="116"/>
      <c r="I15" s="116"/>
      <c r="J15" s="116"/>
      <c r="K15" s="128"/>
    </row>
    <row r="16" spans="1:18" ht="18" customHeight="1">
      <c r="A16" s="90" t="s">
        <v>23</v>
      </c>
      <c r="B16" s="112"/>
      <c r="C16" s="112"/>
      <c r="D16" s="112"/>
      <c r="E16" s="112"/>
      <c r="F16" s="112"/>
      <c r="G16" s="112"/>
      <c r="H16" s="112"/>
      <c r="I16" s="112"/>
      <c r="J16" s="112"/>
      <c r="K16" s="114"/>
      <c r="M16" s="129" t="s">
        <v>24</v>
      </c>
      <c r="N16" s="130" t="s">
        <v>25</v>
      </c>
      <c r="O16" s="131" t="s">
        <v>26</v>
      </c>
    </row>
    <row r="17" spans="1:18" ht="15.95" customHeight="1">
      <c r="A17" s="132" t="s">
        <v>27</v>
      </c>
      <c r="B17" s="133"/>
      <c r="C17" s="101" t="s">
        <v>28</v>
      </c>
      <c r="D17" s="134"/>
      <c r="E17" s="102"/>
      <c r="F17" s="101" t="s">
        <v>29</v>
      </c>
      <c r="G17" s="102"/>
      <c r="H17" s="101" t="s">
        <v>30</v>
      </c>
      <c r="I17" s="134"/>
      <c r="J17" s="134"/>
      <c r="K17" s="102"/>
      <c r="M17" s="135" t="e">
        <f>IF($D$8&gt;14336371,440,IF($D$8&gt;=11856162,350,IF($D$8&gt;=9631034,270,IF($D$8&gt;=8111293,200,IF($D$8&gt;=5803499,180,IF($D$8&gt;=3848088,170,IF($D$8&gt;=3186276,160,IF($D$8&gt;=2512113,150,IF($D$8&gt;=1881233,140,IF($D$8&gt;=1197167,110,IF($D$8&gt;=0,80)))))))))))</f>
        <v>#N/A</v>
      </c>
      <c r="N17" s="15" t="e">
        <f>IF($D$8&gt;=14336371,500,IF($D$8&gt;=11856162,390,IF($D$8&gt;=9631034,315,IF($D$8&gt;=8111293,265,IF($D$8&gt;=5803499,260,IF($D$8&gt;=3848088,250,IF($D$8&gt;=3186276,240,IF($D$8&gt;=2512113,210,IF($D$8&gt;=1881233,200,IF($D$8&gt;=1197167,150,100))))))))))</f>
        <v>#N/A</v>
      </c>
      <c r="O17" s="136" t="e">
        <f>IF($D$8&gt;=14336371,640,IF($D$8&gt;=11856162,510,IF($D$8&gt;=9631034,445,IF($D$8&gt;=8111293,380,IF($D$8&gt;=5803499,370,IF($D$8&gt;=3848088,360,IF($D$8&gt;=3186276,350,IF($D$8&gt;=2512113,320,IF($D$8&gt;=1881233,300,IF($D$8&gt;=1197167,220,140))))))))))</f>
        <v>#N/A</v>
      </c>
    </row>
    <row r="18" spans="1:18" ht="26.1" customHeight="1">
      <c r="A18" s="110"/>
      <c r="B18" s="113"/>
      <c r="C18" s="82"/>
      <c r="D18" s="112"/>
      <c r="E18" s="114"/>
      <c r="F18" s="103"/>
      <c r="G18" s="114"/>
      <c r="H18" s="104" t="str">
        <f>IF($F$18="","",VLOOKUP($F$18,NUMERO,3))</f>
        <v/>
      </c>
      <c r="I18" s="112"/>
      <c r="J18" s="112"/>
      <c r="K18" s="114"/>
      <c r="M18" s="137" t="b">
        <f t="shared" ref="M18:O18" si="0">IF($C$11="X",IF($I$27=$L$27,0.5,($L$27-$I$27)+0.5),IF($C$12="X",IF($I$27=$L$27,1,($L$27-$I$27)+1),IF($C$13="X",IF($I$27=$L$27,1,($L$27-$I$27)+1))))</f>
        <v>0</v>
      </c>
      <c r="N18" s="138" t="b">
        <f t="shared" si="0"/>
        <v>0</v>
      </c>
      <c r="O18" s="139" t="b">
        <f t="shared" si="0"/>
        <v>0</v>
      </c>
    </row>
    <row r="19" spans="1:18" ht="37.5" customHeight="1">
      <c r="A19" s="77" t="s">
        <v>31</v>
      </c>
      <c r="B19" s="114"/>
      <c r="C19" s="72"/>
      <c r="D19" s="112"/>
      <c r="E19" s="112"/>
      <c r="F19" s="112"/>
      <c r="G19" s="112"/>
      <c r="H19" s="112"/>
      <c r="I19" s="112"/>
      <c r="J19" s="112"/>
      <c r="K19" s="114"/>
      <c r="M19" s="140" t="e">
        <f>IF($D$8,$M$17,0)</f>
        <v>#N/A</v>
      </c>
      <c r="N19" s="16" t="e">
        <f>IF($D$8,$N$17,0)</f>
        <v>#N/A</v>
      </c>
      <c r="O19" s="141" t="e">
        <f>IF($D$8,$O$17,0)</f>
        <v>#N/A</v>
      </c>
    </row>
    <row r="20" spans="1:18" ht="26.1" customHeight="1">
      <c r="A20" s="142" t="s">
        <v>32</v>
      </c>
      <c r="B20" s="109"/>
      <c r="C20" s="143"/>
      <c r="D20" s="106"/>
      <c r="E20" s="109"/>
      <c r="F20" s="144" t="s">
        <v>33</v>
      </c>
      <c r="G20" s="106"/>
      <c r="H20" s="109"/>
      <c r="I20" s="143"/>
      <c r="J20" s="106"/>
      <c r="K20" s="109"/>
      <c r="M20" s="145" t="e">
        <f>#REF!*#REF!</f>
        <v>#REF!</v>
      </c>
      <c r="N20" s="146">
        <f>$P$12*$P$13</f>
        <v>0</v>
      </c>
      <c r="O20" s="147" t="e">
        <f>#REF!*#REF!</f>
        <v>#REF!</v>
      </c>
    </row>
    <row r="21" spans="1:18" ht="26.1" customHeight="1">
      <c r="A21" s="78" t="s">
        <v>34</v>
      </c>
      <c r="B21" s="114"/>
      <c r="C21" s="79"/>
      <c r="D21" s="112"/>
      <c r="E21" s="114"/>
      <c r="F21" s="80" t="s">
        <v>35</v>
      </c>
      <c r="G21" s="112"/>
      <c r="H21" s="114"/>
      <c r="I21" s="79"/>
      <c r="J21" s="112"/>
      <c r="K21" s="114"/>
      <c r="M21" s="148">
        <f>IF($J$34="X",#REF!,0)</f>
        <v>0</v>
      </c>
      <c r="N21" s="149">
        <f>IF($J$34="X",$P$14,0)</f>
        <v>0</v>
      </c>
      <c r="O21" s="150">
        <f>IF($J$34="X",#REF!,0)</f>
        <v>0</v>
      </c>
    </row>
    <row r="22" spans="1:18" ht="6.75" customHeight="1">
      <c r="A22" s="81"/>
      <c r="B22" s="116"/>
      <c r="C22" s="116"/>
      <c r="D22" s="116"/>
      <c r="E22" s="116"/>
      <c r="F22" s="116"/>
      <c r="G22" s="116"/>
      <c r="H22" s="116"/>
      <c r="I22" s="116"/>
      <c r="J22" s="116"/>
      <c r="K22" s="116"/>
    </row>
    <row r="23" spans="1:18" ht="46.5" customHeight="1">
      <c r="A23" s="78" t="s">
        <v>36</v>
      </c>
      <c r="B23" s="114"/>
      <c r="C23" s="82"/>
      <c r="D23" s="112"/>
      <c r="E23" s="114"/>
      <c r="F23" s="17" t="s">
        <v>37</v>
      </c>
      <c r="G23" s="72"/>
      <c r="H23" s="112"/>
      <c r="I23" s="112"/>
      <c r="J23" s="112"/>
      <c r="K23" s="114"/>
      <c r="L23" s="18"/>
      <c r="M23" s="18"/>
      <c r="N23" s="18"/>
      <c r="O23" s="18"/>
      <c r="P23" s="18"/>
      <c r="Q23" s="18"/>
      <c r="R23" s="18"/>
    </row>
    <row r="24" spans="1:18" ht="55.5" customHeight="1">
      <c r="A24" s="84" t="s">
        <v>38</v>
      </c>
      <c r="B24" s="113"/>
      <c r="C24" s="151" t="s">
        <v>39</v>
      </c>
      <c r="D24" s="111"/>
      <c r="E24" s="113"/>
      <c r="F24" s="19" t="s">
        <v>40</v>
      </c>
      <c r="G24" s="83"/>
      <c r="H24" s="111"/>
      <c r="I24" s="111"/>
      <c r="J24" s="111"/>
      <c r="K24" s="113"/>
      <c r="L24" s="18"/>
      <c r="M24" s="152">
        <f>IF($J$25="ANGUILLA",#REF!,0)</f>
        <v>0</v>
      </c>
      <c r="N24" s="153"/>
      <c r="O24" s="154"/>
      <c r="P24" s="18"/>
      <c r="Q24" s="18"/>
      <c r="R24" s="18"/>
    </row>
    <row r="25" spans="1:18" ht="40.5" customHeight="1">
      <c r="A25" s="142" t="s">
        <v>41</v>
      </c>
      <c r="B25" s="109"/>
      <c r="C25" s="155"/>
      <c r="D25" s="106"/>
      <c r="E25" s="109"/>
      <c r="F25" s="20" t="s">
        <v>42</v>
      </c>
      <c r="G25" s="156"/>
      <c r="H25" s="106"/>
      <c r="I25" s="106"/>
      <c r="J25" s="106"/>
      <c r="K25" s="109"/>
      <c r="L25" s="18"/>
      <c r="M25" s="157" t="e">
        <f>IF($J$31="",#REF!,0)</f>
        <v>#REF!</v>
      </c>
      <c r="N25" s="158">
        <v>510</v>
      </c>
      <c r="O25" s="159">
        <f t="shared" ref="O25:O27" si="1">+N25*0.7</f>
        <v>357</v>
      </c>
      <c r="P25" s="18"/>
      <c r="Q25" s="18"/>
      <c r="R25" s="18"/>
    </row>
    <row r="26" spans="1:18" ht="40.5" customHeight="1">
      <c r="A26" s="17" t="s">
        <v>43</v>
      </c>
      <c r="B26" s="21"/>
      <c r="C26" s="60" t="s">
        <v>44</v>
      </c>
      <c r="D26" s="114"/>
      <c r="E26" s="22">
        <f>+I21-C21+0.5</f>
        <v>0.5</v>
      </c>
      <c r="F26" s="160" t="s">
        <v>45</v>
      </c>
      <c r="G26" s="161"/>
      <c r="H26" s="106"/>
      <c r="I26" s="106"/>
      <c r="J26" s="106"/>
      <c r="K26" s="109"/>
      <c r="L26" s="23"/>
      <c r="M26" s="162">
        <f>IF($H$18=3,O19,IF($H$18=2,N19,IF($H$18=1,M19,0)))</f>
        <v>0</v>
      </c>
      <c r="N26" s="153">
        <v>640</v>
      </c>
      <c r="O26" s="154">
        <f t="shared" si="1"/>
        <v>448</v>
      </c>
      <c r="P26" s="18"/>
      <c r="Q26" s="18"/>
      <c r="R26" s="18"/>
    </row>
    <row r="27" spans="1:18" ht="39" customHeight="1">
      <c r="A27" s="17" t="s">
        <v>46</v>
      </c>
      <c r="B27" s="24">
        <f>M26*B26</f>
        <v>0</v>
      </c>
      <c r="C27" s="60" t="s">
        <v>47</v>
      </c>
      <c r="D27" s="114"/>
      <c r="E27" s="22">
        <f>B27*E26</f>
        <v>0</v>
      </c>
      <c r="F27" s="117"/>
      <c r="G27" s="110"/>
      <c r="H27" s="111"/>
      <c r="I27" s="111"/>
      <c r="J27" s="111"/>
      <c r="K27" s="113"/>
      <c r="M27" s="163">
        <f>IF($J$26=3,O13,IF($J$26=2,N13,IF($J$26=1,M13,0)))</f>
        <v>0</v>
      </c>
      <c r="N27" s="158">
        <v>640</v>
      </c>
      <c r="O27" s="159">
        <f t="shared" si="1"/>
        <v>448</v>
      </c>
    </row>
    <row r="28" spans="1:18" ht="6.75" customHeight="1">
      <c r="A28" s="164"/>
      <c r="B28" s="165"/>
      <c r="C28" s="165"/>
      <c r="D28" s="165"/>
      <c r="E28" s="165"/>
      <c r="F28" s="165"/>
      <c r="G28" s="165"/>
      <c r="H28" s="165"/>
      <c r="I28" s="165"/>
      <c r="J28" s="165"/>
      <c r="K28" s="165"/>
    </row>
    <row r="29" spans="1:18" ht="39.950000000000003" customHeight="1">
      <c r="A29" s="57" t="s">
        <v>48</v>
      </c>
      <c r="B29" s="112"/>
      <c r="C29" s="112"/>
      <c r="D29" s="112"/>
      <c r="E29" s="112"/>
      <c r="F29" s="112"/>
      <c r="G29" s="112"/>
      <c r="H29" s="112"/>
      <c r="I29" s="112"/>
      <c r="J29" s="112"/>
      <c r="K29" s="114"/>
    </row>
    <row r="30" spans="1:18" ht="24" customHeight="1">
      <c r="A30" s="61" t="s">
        <v>49</v>
      </c>
      <c r="B30" s="113"/>
      <c r="C30" s="61" t="s">
        <v>50</v>
      </c>
      <c r="D30" s="113"/>
      <c r="E30" s="61" t="s">
        <v>51</v>
      </c>
      <c r="F30" s="113"/>
      <c r="G30" s="61" t="s">
        <v>52</v>
      </c>
      <c r="H30" s="111"/>
      <c r="I30" s="111"/>
      <c r="J30" s="111"/>
      <c r="K30" s="113"/>
    </row>
    <row r="31" spans="1:18" ht="34.5" customHeight="1">
      <c r="A31" s="53"/>
      <c r="B31" s="114"/>
      <c r="C31" s="55"/>
      <c r="D31" s="114"/>
      <c r="E31" s="59"/>
      <c r="F31" s="114"/>
      <c r="G31" s="54"/>
      <c r="H31" s="112"/>
      <c r="I31" s="112"/>
      <c r="J31" s="112"/>
      <c r="K31" s="114"/>
    </row>
    <row r="32" spans="1:18" ht="34.5" customHeight="1">
      <c r="A32" s="53"/>
      <c r="B32" s="114"/>
      <c r="C32" s="55"/>
      <c r="D32" s="114"/>
      <c r="E32" s="59"/>
      <c r="F32" s="114"/>
      <c r="G32" s="54"/>
      <c r="H32" s="112"/>
      <c r="I32" s="112"/>
      <c r="J32" s="112"/>
      <c r="K32" s="114"/>
    </row>
    <row r="33" spans="1:14" ht="34.5" customHeight="1">
      <c r="A33" s="53"/>
      <c r="B33" s="114"/>
      <c r="C33" s="55"/>
      <c r="D33" s="114"/>
      <c r="E33" s="59"/>
      <c r="F33" s="114"/>
      <c r="G33" s="54"/>
      <c r="H33" s="112"/>
      <c r="I33" s="112"/>
      <c r="J33" s="112"/>
      <c r="K33" s="114"/>
    </row>
    <row r="34" spans="1:14" ht="34.5" customHeight="1">
      <c r="A34" s="53"/>
      <c r="B34" s="114"/>
      <c r="C34" s="55"/>
      <c r="D34" s="114"/>
      <c r="E34" s="59"/>
      <c r="F34" s="114"/>
      <c r="G34" s="54"/>
      <c r="H34" s="112"/>
      <c r="I34" s="112"/>
      <c r="J34" s="112"/>
      <c r="K34" s="114"/>
    </row>
    <row r="35" spans="1:14" ht="34.5" customHeight="1">
      <c r="A35" s="53"/>
      <c r="B35" s="114"/>
      <c r="C35" s="55"/>
      <c r="D35" s="114"/>
      <c r="E35" s="56"/>
      <c r="F35" s="114"/>
      <c r="G35" s="54"/>
      <c r="H35" s="112"/>
      <c r="I35" s="112"/>
      <c r="J35" s="112"/>
      <c r="K35" s="114"/>
    </row>
    <row r="36" spans="1:14" ht="34.5" customHeight="1">
      <c r="A36" s="53"/>
      <c r="B36" s="114"/>
      <c r="C36" s="55"/>
      <c r="D36" s="114"/>
      <c r="E36" s="59"/>
      <c r="F36" s="114"/>
      <c r="G36" s="54"/>
      <c r="H36" s="112"/>
      <c r="I36" s="112"/>
      <c r="J36" s="112"/>
      <c r="K36" s="114"/>
    </row>
    <row r="37" spans="1:14" ht="34.5" customHeight="1">
      <c r="A37" s="53"/>
      <c r="B37" s="114"/>
      <c r="C37" s="55"/>
      <c r="D37" s="114"/>
      <c r="E37" s="59"/>
      <c r="F37" s="114"/>
      <c r="G37" s="54"/>
      <c r="H37" s="112"/>
      <c r="I37" s="112"/>
      <c r="J37" s="112"/>
      <c r="K37" s="114"/>
    </row>
    <row r="38" spans="1:14" ht="34.5" customHeight="1">
      <c r="A38" s="53"/>
      <c r="B38" s="114"/>
      <c r="C38" s="55"/>
      <c r="D38" s="114"/>
      <c r="E38" s="59"/>
      <c r="F38" s="114"/>
      <c r="G38" s="54"/>
      <c r="H38" s="112"/>
      <c r="I38" s="112"/>
      <c r="J38" s="112"/>
      <c r="K38" s="114"/>
    </row>
    <row r="39" spans="1:14" ht="34.5" customHeight="1">
      <c r="A39" s="53"/>
      <c r="B39" s="114"/>
      <c r="C39" s="55"/>
      <c r="D39" s="114"/>
      <c r="E39" s="56"/>
      <c r="F39" s="114"/>
      <c r="G39" s="54"/>
      <c r="H39" s="112"/>
      <c r="I39" s="112"/>
      <c r="J39" s="112"/>
      <c r="K39" s="114"/>
    </row>
    <row r="40" spans="1:14" ht="34.5" customHeight="1">
      <c r="A40" s="166"/>
      <c r="B40" s="109"/>
      <c r="C40" s="167"/>
      <c r="D40" s="109"/>
      <c r="E40" s="168"/>
      <c r="F40" s="109"/>
      <c r="G40" s="161"/>
      <c r="H40" s="106"/>
      <c r="I40" s="106"/>
      <c r="J40" s="106"/>
      <c r="K40" s="109"/>
    </row>
    <row r="41" spans="1:14" ht="34.5" customHeight="1">
      <c r="A41" s="53"/>
      <c r="B41" s="114"/>
      <c r="C41" s="55"/>
      <c r="D41" s="114"/>
      <c r="E41" s="56"/>
      <c r="F41" s="114"/>
      <c r="G41" s="54"/>
      <c r="H41" s="112"/>
      <c r="I41" s="112"/>
      <c r="J41" s="112"/>
      <c r="K41" s="114"/>
    </row>
    <row r="42" spans="1:14" ht="8.1" customHeight="1">
      <c r="A42" s="164"/>
      <c r="B42" s="165"/>
      <c r="C42" s="165"/>
      <c r="D42" s="165"/>
      <c r="E42" s="165"/>
      <c r="F42" s="165"/>
      <c r="G42" s="165"/>
      <c r="H42" s="165"/>
      <c r="I42" s="165"/>
      <c r="J42" s="165"/>
      <c r="K42" s="165"/>
    </row>
    <row r="43" spans="1:14" ht="18" customHeight="1">
      <c r="A43" s="57" t="s">
        <v>53</v>
      </c>
      <c r="B43" s="112"/>
      <c r="C43" s="112"/>
      <c r="D43" s="112"/>
      <c r="E43" s="114"/>
      <c r="F43" s="58" t="s">
        <v>54</v>
      </c>
      <c r="G43" s="112"/>
      <c r="H43" s="112"/>
      <c r="I43" s="112"/>
      <c r="J43" s="112"/>
      <c r="K43" s="114"/>
    </row>
    <row r="44" spans="1:14" ht="39.950000000000003" customHeight="1">
      <c r="A44" s="169"/>
      <c r="B44" s="111"/>
      <c r="C44" s="111"/>
      <c r="D44" s="111"/>
      <c r="E44" s="113"/>
      <c r="F44" s="170"/>
      <c r="G44" s="111"/>
      <c r="H44" s="111"/>
      <c r="I44" s="111"/>
      <c r="J44" s="111"/>
      <c r="K44" s="113"/>
    </row>
    <row r="45" spans="1:14" ht="18" customHeight="1">
      <c r="A45" s="57" t="s">
        <v>55</v>
      </c>
      <c r="B45" s="112"/>
      <c r="C45" s="112"/>
      <c r="D45" s="112"/>
      <c r="E45" s="114"/>
      <c r="F45" s="57" t="s">
        <v>56</v>
      </c>
      <c r="G45" s="112"/>
      <c r="H45" s="112"/>
      <c r="I45" s="112"/>
      <c r="J45" s="112"/>
      <c r="K45" s="114"/>
    </row>
    <row r="46" spans="1:14" ht="39.950000000000003" customHeight="1">
      <c r="A46" s="75"/>
      <c r="B46" s="112"/>
      <c r="C46" s="112"/>
      <c r="D46" s="112"/>
      <c r="E46" s="114"/>
      <c r="F46" s="76"/>
      <c r="G46" s="112"/>
      <c r="H46" s="112"/>
      <c r="I46" s="112"/>
      <c r="J46" s="112"/>
      <c r="K46" s="114"/>
      <c r="N46" s="25"/>
    </row>
    <row r="47" spans="1:14" ht="24" customHeight="1">
      <c r="A47" s="58" t="s">
        <v>57</v>
      </c>
      <c r="B47" s="112"/>
      <c r="C47" s="112"/>
      <c r="D47" s="112"/>
      <c r="E47" s="112"/>
      <c r="F47" s="112"/>
      <c r="G47" s="112"/>
      <c r="H47" s="112"/>
      <c r="I47" s="112"/>
      <c r="J47" s="112"/>
      <c r="K47" s="114"/>
    </row>
    <row r="48" spans="1:14" ht="21.95" customHeight="1">
      <c r="A48" s="171" t="s">
        <v>58</v>
      </c>
      <c r="B48" s="109"/>
      <c r="C48" s="172"/>
      <c r="D48" s="106"/>
      <c r="E48" s="109"/>
      <c r="F48" s="173" t="s">
        <v>59</v>
      </c>
      <c r="G48" s="174"/>
      <c r="H48" s="106"/>
      <c r="I48" s="106"/>
      <c r="J48" s="106"/>
      <c r="K48" s="109"/>
    </row>
    <row r="49" spans="1:20" ht="9.9499999999999993" customHeight="1">
      <c r="A49" s="110"/>
      <c r="B49" s="113"/>
      <c r="C49" s="111"/>
      <c r="D49" s="111"/>
      <c r="E49" s="113"/>
      <c r="F49" s="117"/>
      <c r="G49" s="175"/>
      <c r="H49" s="165"/>
      <c r="I49" s="165"/>
      <c r="J49" s="165"/>
      <c r="K49" s="133"/>
    </row>
    <row r="50" spans="1:20" ht="32.1" customHeight="1">
      <c r="A50" s="71" t="s">
        <v>60</v>
      </c>
      <c r="B50" s="114"/>
      <c r="C50" s="72"/>
      <c r="D50" s="112"/>
      <c r="E50" s="114"/>
      <c r="F50" s="26" t="s">
        <v>61</v>
      </c>
      <c r="G50" s="73"/>
      <c r="H50" s="112"/>
      <c r="I50" s="112"/>
      <c r="J50" s="112"/>
      <c r="K50" s="114"/>
    </row>
    <row r="51" spans="1:20" ht="24" customHeight="1">
      <c r="A51" s="57" t="s">
        <v>62</v>
      </c>
      <c r="B51" s="112"/>
      <c r="C51" s="112"/>
      <c r="D51" s="112"/>
      <c r="E51" s="112"/>
      <c r="F51" s="112"/>
      <c r="G51" s="112"/>
      <c r="H51" s="112"/>
      <c r="I51" s="112"/>
      <c r="J51" s="112"/>
      <c r="K51" s="114"/>
    </row>
    <row r="52" spans="1:20" ht="53.25" customHeight="1">
      <c r="A52" s="171" t="s">
        <v>63</v>
      </c>
      <c r="B52" s="109"/>
      <c r="C52" s="74"/>
      <c r="D52" s="106"/>
      <c r="E52" s="109"/>
      <c r="F52" s="176" t="s">
        <v>64</v>
      </c>
      <c r="G52" s="27" t="s">
        <v>65</v>
      </c>
      <c r="H52" s="177"/>
      <c r="I52" s="109"/>
      <c r="J52" s="27" t="s">
        <v>66</v>
      </c>
      <c r="K52" s="178"/>
    </row>
    <row r="53" spans="1:20" ht="18" customHeight="1">
      <c r="A53" s="60" t="s">
        <v>67</v>
      </c>
      <c r="B53" s="62"/>
      <c r="C53" s="63"/>
      <c r="D53" s="112"/>
      <c r="E53" s="114"/>
      <c r="F53" s="179" t="s">
        <v>68</v>
      </c>
      <c r="G53" s="180"/>
      <c r="H53" s="106"/>
      <c r="I53" s="106"/>
      <c r="J53" s="106"/>
      <c r="K53" s="109"/>
    </row>
    <row r="54" spans="1:20" ht="38.1" customHeight="1">
      <c r="A54" s="28" t="s">
        <v>69</v>
      </c>
      <c r="B54" s="29" t="s">
        <v>65</v>
      </c>
      <c r="C54" s="30"/>
      <c r="D54" s="29" t="s">
        <v>66</v>
      </c>
      <c r="E54" s="30"/>
      <c r="F54" s="181"/>
      <c r="G54" s="175"/>
      <c r="H54" s="116"/>
      <c r="I54" s="116"/>
      <c r="J54" s="116"/>
      <c r="K54" s="133"/>
    </row>
    <row r="55" spans="1:20" ht="45.95" customHeight="1">
      <c r="A55" s="52" t="s">
        <v>70</v>
      </c>
      <c r="B55" s="29" t="s">
        <v>65</v>
      </c>
      <c r="C55" s="30"/>
      <c r="D55" s="29" t="s">
        <v>66</v>
      </c>
      <c r="E55" s="30"/>
      <c r="F55" s="117"/>
      <c r="G55" s="110"/>
      <c r="H55" s="111"/>
      <c r="I55" s="111"/>
      <c r="J55" s="111"/>
      <c r="K55" s="113"/>
    </row>
    <row r="56" spans="1:20" ht="6.75" customHeight="1">
      <c r="A56" s="182"/>
      <c r="B56" s="165"/>
      <c r="C56" s="165"/>
      <c r="D56" s="165"/>
      <c r="E56" s="165"/>
      <c r="F56" s="165"/>
      <c r="G56" s="165"/>
      <c r="H56" s="165"/>
      <c r="I56" s="165"/>
      <c r="J56" s="165"/>
      <c r="K56" s="165"/>
    </row>
    <row r="57" spans="1:20" ht="24" customHeight="1">
      <c r="A57" s="65" t="s">
        <v>71</v>
      </c>
      <c r="B57" s="66"/>
      <c r="C57" s="66"/>
      <c r="D57" s="66"/>
      <c r="E57" s="66"/>
      <c r="F57" s="64" t="s">
        <v>72</v>
      </c>
      <c r="G57" s="64"/>
      <c r="H57" s="64"/>
      <c r="I57" s="64"/>
      <c r="J57" s="64"/>
      <c r="K57" s="64"/>
    </row>
    <row r="58" spans="1:20" ht="24" customHeight="1">
      <c r="A58" s="70" t="s">
        <v>73</v>
      </c>
      <c r="B58" s="70"/>
      <c r="C58" s="70"/>
      <c r="D58" s="70"/>
      <c r="E58" s="70"/>
      <c r="F58" s="67" t="s">
        <v>73</v>
      </c>
      <c r="G58" s="68"/>
      <c r="H58" s="68"/>
      <c r="I58" s="68"/>
      <c r="J58" s="68"/>
      <c r="K58" s="69"/>
      <c r="L58" s="31"/>
      <c r="M58" s="31"/>
      <c r="N58" s="31"/>
      <c r="O58" s="31"/>
      <c r="P58" s="31"/>
      <c r="Q58" s="31"/>
      <c r="R58" s="31"/>
    </row>
    <row r="59" spans="1:20" ht="24" customHeight="1">
      <c r="A59" s="70" t="s">
        <v>74</v>
      </c>
      <c r="B59" s="70"/>
      <c r="C59" s="70"/>
      <c r="D59" s="70"/>
      <c r="E59" s="70"/>
      <c r="F59" s="67" t="s">
        <v>75</v>
      </c>
      <c r="G59" s="68"/>
      <c r="H59" s="68"/>
      <c r="I59" s="68"/>
      <c r="J59" s="68"/>
      <c r="K59" s="69"/>
    </row>
    <row r="60" spans="1:20" ht="45" customHeight="1">
      <c r="A60" s="183" t="s">
        <v>76</v>
      </c>
      <c r="B60" s="111"/>
      <c r="C60" s="111"/>
      <c r="D60" s="111"/>
      <c r="E60" s="111"/>
      <c r="F60" s="111"/>
      <c r="G60" s="111"/>
      <c r="H60" s="111"/>
      <c r="I60" s="111"/>
      <c r="J60" s="111"/>
      <c r="K60" s="113"/>
    </row>
    <row r="61" spans="1:20" ht="8.25" customHeight="1">
      <c r="T61" s="32" t="s">
        <v>77</v>
      </c>
    </row>
    <row r="62" spans="1:20" ht="30" hidden="1" customHeight="1">
      <c r="C62" s="33" t="s">
        <v>78</v>
      </c>
      <c r="E62" t="s">
        <v>79</v>
      </c>
      <c r="P62" s="33" t="s">
        <v>80</v>
      </c>
      <c r="T62" s="34" t="s">
        <v>81</v>
      </c>
    </row>
    <row r="63" spans="1:20" ht="30" hidden="1" customHeight="1">
      <c r="C63" s="35" t="s">
        <v>82</v>
      </c>
      <c r="D63" s="35"/>
      <c r="E63" s="6">
        <v>3</v>
      </c>
      <c r="G63" s="32" t="s">
        <v>77</v>
      </c>
      <c r="P63" s="36" t="s">
        <v>83</v>
      </c>
      <c r="Q63" s="37"/>
      <c r="R63" s="38">
        <v>6719017</v>
      </c>
      <c r="T63" s="34" t="s">
        <v>84</v>
      </c>
    </row>
    <row r="64" spans="1:20" ht="30" hidden="1" customHeight="1">
      <c r="C64" s="35" t="s">
        <v>85</v>
      </c>
      <c r="D64" s="35"/>
      <c r="E64" s="6">
        <v>3</v>
      </c>
      <c r="G64" s="39"/>
      <c r="P64" s="36" t="s">
        <v>86</v>
      </c>
      <c r="Q64" s="37"/>
      <c r="R64" s="38">
        <v>7064828</v>
      </c>
      <c r="T64" s="34" t="s">
        <v>87</v>
      </c>
    </row>
    <row r="65" spans="3:20" ht="30" hidden="1" customHeight="1">
      <c r="C65" s="35" t="s">
        <v>88</v>
      </c>
      <c r="D65" s="35"/>
      <c r="E65" s="6">
        <v>3</v>
      </c>
      <c r="G65" s="39"/>
      <c r="P65" s="36" t="s">
        <v>89</v>
      </c>
      <c r="Q65" s="37"/>
      <c r="R65" s="38">
        <v>7420214</v>
      </c>
      <c r="T65" s="34" t="s">
        <v>90</v>
      </c>
    </row>
    <row r="66" spans="3:20" ht="30" hidden="1" customHeight="1">
      <c r="C66" s="35" t="s">
        <v>91</v>
      </c>
      <c r="D66" s="35"/>
      <c r="E66" s="6">
        <v>3</v>
      </c>
      <c r="G66" s="39"/>
      <c r="P66" s="36" t="s">
        <v>92</v>
      </c>
      <c r="Q66" s="37"/>
      <c r="R66" s="38">
        <v>8135506</v>
      </c>
      <c r="T66" s="34" t="s">
        <v>93</v>
      </c>
    </row>
    <row r="67" spans="3:20" ht="30" hidden="1" customHeight="1">
      <c r="C67" s="35" t="s">
        <v>94</v>
      </c>
      <c r="D67" s="35"/>
      <c r="E67" s="6">
        <v>2</v>
      </c>
      <c r="G67" s="39" t="s">
        <v>81</v>
      </c>
      <c r="P67" s="36" t="s">
        <v>95</v>
      </c>
      <c r="Q67" s="36"/>
      <c r="R67" s="38">
        <v>9630234</v>
      </c>
      <c r="T67" s="34" t="s">
        <v>96</v>
      </c>
    </row>
    <row r="68" spans="3:20" ht="30" hidden="1" customHeight="1">
      <c r="C68" s="35" t="s">
        <v>97</v>
      </c>
      <c r="D68" s="35"/>
      <c r="E68" s="6">
        <v>1</v>
      </c>
      <c r="G68" s="39" t="s">
        <v>84</v>
      </c>
      <c r="P68" s="36" t="s">
        <v>98</v>
      </c>
      <c r="Q68" s="37"/>
      <c r="R68" s="38">
        <v>11548751</v>
      </c>
      <c r="T68" s="34" t="s">
        <v>99</v>
      </c>
    </row>
    <row r="69" spans="3:20" ht="30" hidden="1" customHeight="1">
      <c r="C69" s="35" t="s">
        <v>100</v>
      </c>
      <c r="D69" s="35"/>
      <c r="E69" s="6">
        <v>1</v>
      </c>
      <c r="G69" s="39" t="s">
        <v>96</v>
      </c>
      <c r="P69" s="36" t="s">
        <v>101</v>
      </c>
      <c r="Q69" s="37"/>
      <c r="R69" s="38">
        <v>6148245</v>
      </c>
      <c r="T69" s="34" t="s">
        <v>102</v>
      </c>
    </row>
    <row r="70" spans="3:20" ht="30" hidden="1" customHeight="1">
      <c r="C70" s="35" t="s">
        <v>103</v>
      </c>
      <c r="D70" s="35"/>
      <c r="E70" s="6">
        <v>1</v>
      </c>
      <c r="G70" s="39" t="s">
        <v>99</v>
      </c>
      <c r="P70" s="36" t="s">
        <v>104</v>
      </c>
      <c r="Q70" s="37"/>
      <c r="R70" s="38">
        <v>6461381</v>
      </c>
      <c r="T70" s="34" t="s">
        <v>105</v>
      </c>
    </row>
    <row r="71" spans="3:20" ht="30" hidden="1" customHeight="1">
      <c r="C71" s="35" t="s">
        <v>106</v>
      </c>
      <c r="D71" s="35"/>
      <c r="E71" s="6">
        <v>3</v>
      </c>
      <c r="G71" s="39" t="s">
        <v>102</v>
      </c>
      <c r="P71" s="36" t="s">
        <v>107</v>
      </c>
      <c r="Q71" s="37"/>
      <c r="R71" s="38">
        <v>1264462</v>
      </c>
      <c r="T71" s="34" t="s">
        <v>108</v>
      </c>
    </row>
    <row r="72" spans="3:20" ht="30" hidden="1" customHeight="1">
      <c r="C72" s="35" t="s">
        <v>109</v>
      </c>
      <c r="D72" s="35"/>
      <c r="E72" s="6">
        <v>2</v>
      </c>
      <c r="G72" s="39" t="s">
        <v>105</v>
      </c>
      <c r="P72" s="36" t="s">
        <v>110</v>
      </c>
      <c r="Q72" s="37"/>
      <c r="R72" s="38">
        <v>1150436</v>
      </c>
      <c r="T72" s="34" t="s">
        <v>111</v>
      </c>
    </row>
    <row r="73" spans="3:20" ht="30" hidden="1" customHeight="1">
      <c r="C73" s="35" t="s">
        <v>112</v>
      </c>
      <c r="D73" s="35"/>
      <c r="E73" s="6">
        <v>3</v>
      </c>
      <c r="G73" s="39" t="s">
        <v>108</v>
      </c>
      <c r="P73" s="36" t="s">
        <v>113</v>
      </c>
      <c r="Q73" s="37"/>
      <c r="R73" s="38">
        <v>1512852</v>
      </c>
      <c r="T73" s="34" t="s">
        <v>114</v>
      </c>
    </row>
    <row r="74" spans="3:20" ht="30" hidden="1" customHeight="1">
      <c r="C74" s="35" t="s">
        <v>115</v>
      </c>
      <c r="D74" s="35"/>
      <c r="E74" s="6">
        <v>3</v>
      </c>
      <c r="G74" s="39" t="s">
        <v>111</v>
      </c>
      <c r="P74" s="36" t="s">
        <v>116</v>
      </c>
      <c r="Q74" s="37"/>
      <c r="R74" s="38">
        <v>1594046</v>
      </c>
      <c r="T74" s="34" t="s">
        <v>117</v>
      </c>
    </row>
    <row r="75" spans="3:20" ht="30" hidden="1" customHeight="1">
      <c r="C75" s="35" t="s">
        <v>118</v>
      </c>
      <c r="D75" s="35"/>
      <c r="E75" s="6">
        <v>1</v>
      </c>
      <c r="G75" s="39" t="s">
        <v>114</v>
      </c>
      <c r="P75" s="36" t="s">
        <v>119</v>
      </c>
      <c r="Q75" s="37"/>
      <c r="R75" s="38">
        <v>1787196</v>
      </c>
      <c r="T75" s="34" t="s">
        <v>120</v>
      </c>
    </row>
    <row r="76" spans="3:20" ht="30" hidden="1" customHeight="1">
      <c r="C76" s="35" t="s">
        <v>121</v>
      </c>
      <c r="D76" s="35"/>
      <c r="E76" s="6">
        <v>3</v>
      </c>
      <c r="G76" s="39" t="s">
        <v>117</v>
      </c>
      <c r="P76" s="36" t="s">
        <v>122</v>
      </c>
      <c r="Q76" s="37"/>
      <c r="R76" s="38">
        <v>10653109</v>
      </c>
      <c r="T76" s="34" t="s">
        <v>123</v>
      </c>
    </row>
    <row r="77" spans="3:20" ht="30" hidden="1" customHeight="1">
      <c r="C77" s="35" t="s">
        <v>124</v>
      </c>
      <c r="D77" s="35"/>
      <c r="E77" s="6">
        <v>3</v>
      </c>
      <c r="G77" s="39" t="s">
        <v>120</v>
      </c>
      <c r="P77" s="36" t="s">
        <v>125</v>
      </c>
      <c r="Q77" s="37"/>
      <c r="R77" s="38">
        <v>10653114</v>
      </c>
      <c r="T77" s="34" t="s">
        <v>126</v>
      </c>
    </row>
    <row r="78" spans="3:20" ht="30" hidden="1" customHeight="1">
      <c r="C78" s="35" t="s">
        <v>127</v>
      </c>
      <c r="D78" s="35"/>
      <c r="E78" s="6">
        <v>3</v>
      </c>
      <c r="G78" s="39" t="s">
        <v>123</v>
      </c>
      <c r="P78" s="36" t="s">
        <v>128</v>
      </c>
      <c r="Q78" s="37"/>
      <c r="R78" s="38">
        <v>9699272</v>
      </c>
      <c r="T78" s="34" t="s">
        <v>129</v>
      </c>
    </row>
    <row r="79" spans="3:20" ht="30" hidden="1" customHeight="1">
      <c r="C79" s="35" t="s">
        <v>130</v>
      </c>
      <c r="D79" s="35"/>
      <c r="E79" s="6">
        <v>1</v>
      </c>
      <c r="G79" s="39" t="s">
        <v>126</v>
      </c>
      <c r="P79" s="36" t="s">
        <v>131</v>
      </c>
      <c r="Q79" s="37"/>
      <c r="R79" s="38">
        <v>8765278</v>
      </c>
      <c r="T79" s="34" t="s">
        <v>132</v>
      </c>
    </row>
    <row r="80" spans="3:20" ht="30" hidden="1" customHeight="1">
      <c r="C80" s="35" t="s">
        <v>133</v>
      </c>
      <c r="D80" s="35"/>
      <c r="E80" s="6">
        <v>3</v>
      </c>
      <c r="G80" s="39" t="s">
        <v>129</v>
      </c>
      <c r="P80" s="36" t="s">
        <v>134</v>
      </c>
      <c r="Q80" s="37"/>
      <c r="R80" s="38">
        <v>8765278</v>
      </c>
      <c r="T80" s="34" t="s">
        <v>135</v>
      </c>
    </row>
    <row r="81" spans="3:20" ht="30" hidden="1" customHeight="1">
      <c r="C81" s="35" t="s">
        <v>136</v>
      </c>
      <c r="D81" s="35"/>
      <c r="E81" s="6">
        <v>3</v>
      </c>
      <c r="G81" s="39" t="s">
        <v>132</v>
      </c>
      <c r="P81" s="36" t="s">
        <v>137</v>
      </c>
      <c r="Q81" s="37"/>
      <c r="R81" s="38">
        <v>8765278</v>
      </c>
      <c r="T81" s="34" t="s">
        <v>138</v>
      </c>
    </row>
    <row r="82" spans="3:20" ht="30" hidden="1" customHeight="1">
      <c r="C82" s="35" t="s">
        <v>139</v>
      </c>
      <c r="D82" s="35"/>
      <c r="E82" s="6">
        <v>1</v>
      </c>
      <c r="G82" s="39" t="s">
        <v>135</v>
      </c>
      <c r="P82" s="36" t="s">
        <v>140</v>
      </c>
      <c r="Q82" s="37"/>
      <c r="R82" s="40">
        <v>9630234</v>
      </c>
      <c r="T82" s="34" t="s">
        <v>141</v>
      </c>
    </row>
    <row r="83" spans="3:20" ht="30" hidden="1" customHeight="1">
      <c r="C83" s="35" t="s">
        <v>142</v>
      </c>
      <c r="D83" s="35"/>
      <c r="E83" s="6">
        <v>3</v>
      </c>
      <c r="G83" s="39" t="s">
        <v>138</v>
      </c>
      <c r="P83" s="36" t="s">
        <v>143</v>
      </c>
      <c r="Q83" s="37"/>
      <c r="R83" s="38">
        <v>14602792</v>
      </c>
      <c r="T83" s="34" t="s">
        <v>144</v>
      </c>
    </row>
    <row r="84" spans="3:20" ht="30" hidden="1" customHeight="1">
      <c r="C84" s="35" t="s">
        <v>145</v>
      </c>
      <c r="D84" s="35"/>
      <c r="E84" s="6">
        <v>3</v>
      </c>
      <c r="G84" s="39" t="s">
        <v>141</v>
      </c>
      <c r="J84" s="41"/>
      <c r="K84" s="42"/>
      <c r="P84" s="36" t="s">
        <v>146</v>
      </c>
      <c r="Q84" s="37"/>
      <c r="R84" s="38">
        <v>3691789</v>
      </c>
      <c r="T84" s="34" t="s">
        <v>147</v>
      </c>
    </row>
    <row r="85" spans="3:20" ht="30" hidden="1" customHeight="1">
      <c r="C85" s="35" t="s">
        <v>148</v>
      </c>
      <c r="D85" s="35"/>
      <c r="E85" s="6">
        <v>1</v>
      </c>
      <c r="G85" s="39" t="s">
        <v>144</v>
      </c>
      <c r="K85" s="43"/>
      <c r="P85" s="36" t="s">
        <v>149</v>
      </c>
      <c r="Q85" s="37"/>
      <c r="R85" s="38">
        <v>3950730</v>
      </c>
      <c r="T85" s="34" t="s">
        <v>150</v>
      </c>
    </row>
    <row r="86" spans="3:20" ht="30" hidden="1" customHeight="1">
      <c r="C86" s="35" t="s">
        <v>151</v>
      </c>
      <c r="D86" s="35"/>
      <c r="E86" s="6">
        <v>2</v>
      </c>
      <c r="G86" s="39" t="s">
        <v>147</v>
      </c>
      <c r="K86" s="43"/>
      <c r="P86" s="36" t="s">
        <v>152</v>
      </c>
      <c r="Q86" s="37"/>
      <c r="R86" s="38">
        <v>4367944</v>
      </c>
      <c r="T86" s="34" t="s">
        <v>153</v>
      </c>
    </row>
    <row r="87" spans="3:20" ht="30" hidden="1" customHeight="1">
      <c r="C87" s="35" t="s">
        <v>154</v>
      </c>
      <c r="D87" s="35"/>
      <c r="E87" s="6">
        <v>2</v>
      </c>
      <c r="G87" s="39" t="s">
        <v>150</v>
      </c>
      <c r="K87" s="43"/>
      <c r="P87" s="36" t="s">
        <v>155</v>
      </c>
      <c r="Q87" s="37"/>
      <c r="R87" s="38">
        <v>4709262</v>
      </c>
      <c r="T87" s="34" t="s">
        <v>156</v>
      </c>
    </row>
    <row r="88" spans="3:20" ht="30" hidden="1" customHeight="1">
      <c r="C88" s="35" t="s">
        <v>157</v>
      </c>
      <c r="D88" s="35"/>
      <c r="E88" s="6">
        <v>1</v>
      </c>
      <c r="G88" s="39" t="s">
        <v>153</v>
      </c>
      <c r="K88" s="43"/>
      <c r="P88" s="36" t="s">
        <v>158</v>
      </c>
      <c r="Q88" s="37"/>
      <c r="R88" s="38">
        <v>4953304</v>
      </c>
      <c r="T88" s="34" t="s">
        <v>159</v>
      </c>
    </row>
    <row r="89" spans="3:20" ht="30" hidden="1" customHeight="1">
      <c r="C89" s="35" t="s">
        <v>160</v>
      </c>
      <c r="D89" s="35"/>
      <c r="E89" s="6">
        <v>3</v>
      </c>
      <c r="G89" s="39" t="s">
        <v>156</v>
      </c>
      <c r="K89" s="43"/>
      <c r="P89" s="36" t="s">
        <v>161</v>
      </c>
      <c r="Q89" s="37"/>
      <c r="R89" s="38">
        <v>5738031</v>
      </c>
      <c r="T89" s="34" t="s">
        <v>162</v>
      </c>
    </row>
    <row r="90" spans="3:20" ht="30" hidden="1" customHeight="1">
      <c r="C90" s="35" t="s">
        <v>163</v>
      </c>
      <c r="D90" s="35"/>
      <c r="E90" s="6">
        <v>2</v>
      </c>
      <c r="G90" s="39" t="s">
        <v>159</v>
      </c>
      <c r="K90" s="43"/>
      <c r="P90" s="36" t="s">
        <v>164</v>
      </c>
      <c r="Q90" s="37"/>
      <c r="R90" s="38">
        <v>6583507</v>
      </c>
      <c r="T90" s="34" t="s">
        <v>165</v>
      </c>
    </row>
    <row r="91" spans="3:20" ht="30" hidden="1" customHeight="1">
      <c r="C91" s="35" t="s">
        <v>166</v>
      </c>
      <c r="D91" s="35"/>
      <c r="E91" s="6">
        <v>2</v>
      </c>
      <c r="G91" s="39" t="s">
        <v>162</v>
      </c>
      <c r="K91" s="43"/>
      <c r="P91" s="36" t="s">
        <v>167</v>
      </c>
      <c r="Q91" s="37"/>
      <c r="R91" s="38">
        <v>8067732</v>
      </c>
      <c r="T91" s="34" t="s">
        <v>168</v>
      </c>
    </row>
    <row r="92" spans="3:20" ht="30" hidden="1" customHeight="1">
      <c r="C92" s="35" t="s">
        <v>169</v>
      </c>
      <c r="D92" s="35"/>
      <c r="E92" s="6">
        <v>3</v>
      </c>
      <c r="G92" s="39" t="s">
        <v>165</v>
      </c>
      <c r="K92" s="43"/>
      <c r="P92" s="36" t="s">
        <v>170</v>
      </c>
      <c r="Q92" s="44"/>
      <c r="R92" s="45">
        <v>2506240</v>
      </c>
      <c r="T92" s="34" t="s">
        <v>171</v>
      </c>
    </row>
    <row r="93" spans="3:20" ht="30" hidden="1" customHeight="1">
      <c r="C93" s="35" t="s">
        <v>172</v>
      </c>
      <c r="D93" s="35"/>
      <c r="E93" s="6">
        <v>3</v>
      </c>
      <c r="G93" s="39" t="s">
        <v>168</v>
      </c>
      <c r="K93" s="43"/>
      <c r="P93" s="36" t="s">
        <v>173</v>
      </c>
      <c r="Q93" s="46"/>
      <c r="R93" s="45">
        <v>2593510</v>
      </c>
      <c r="T93" s="34" t="s">
        <v>174</v>
      </c>
    </row>
    <row r="94" spans="3:20" ht="30" hidden="1" customHeight="1">
      <c r="C94" s="35" t="s">
        <v>175</v>
      </c>
      <c r="D94" s="35"/>
      <c r="E94" s="6">
        <v>2</v>
      </c>
      <c r="G94" s="39" t="s">
        <v>176</v>
      </c>
      <c r="K94" s="43"/>
      <c r="P94" s="36" t="s">
        <v>177</v>
      </c>
      <c r="Q94" s="44"/>
      <c r="R94" s="45">
        <v>2721902</v>
      </c>
      <c r="T94" s="34" t="s">
        <v>178</v>
      </c>
    </row>
    <row r="95" spans="3:20" ht="30" hidden="1" customHeight="1">
      <c r="C95" s="35" t="s">
        <v>179</v>
      </c>
      <c r="D95" s="35"/>
      <c r="E95" s="6">
        <v>2</v>
      </c>
      <c r="G95" s="39" t="s">
        <v>180</v>
      </c>
      <c r="K95" s="43"/>
      <c r="P95" s="36" t="s">
        <v>181</v>
      </c>
      <c r="Q95" s="37"/>
      <c r="R95" s="38">
        <v>3211673</v>
      </c>
      <c r="T95" s="34" t="s">
        <v>182</v>
      </c>
    </row>
    <row r="96" spans="3:20" ht="30" hidden="1" customHeight="1">
      <c r="C96" s="35" t="s">
        <v>183</v>
      </c>
      <c r="D96" s="35"/>
      <c r="E96" s="6">
        <v>3</v>
      </c>
      <c r="G96" s="39" t="s">
        <v>184</v>
      </c>
      <c r="K96" s="43"/>
      <c r="P96" s="36" t="s">
        <v>185</v>
      </c>
      <c r="Q96" s="37"/>
      <c r="R96" s="38">
        <v>2961084</v>
      </c>
      <c r="T96" s="34" t="s">
        <v>186</v>
      </c>
    </row>
    <row r="97" spans="3:20" ht="30" hidden="1" customHeight="1">
      <c r="C97" s="35" t="s">
        <v>187</v>
      </c>
      <c r="D97" s="35"/>
      <c r="E97" s="6">
        <v>2</v>
      </c>
      <c r="G97" s="39" t="s">
        <v>182</v>
      </c>
      <c r="K97" s="43"/>
      <c r="P97" s="36" t="s">
        <v>188</v>
      </c>
      <c r="Q97" s="37"/>
      <c r="R97" s="38">
        <v>1700082</v>
      </c>
      <c r="T97" s="34" t="s">
        <v>189</v>
      </c>
    </row>
    <row r="98" spans="3:20" ht="30" hidden="1" customHeight="1">
      <c r="C98" s="35" t="s">
        <v>190</v>
      </c>
      <c r="D98" s="35"/>
      <c r="E98" s="6">
        <v>3</v>
      </c>
      <c r="G98" s="39" t="s">
        <v>186</v>
      </c>
      <c r="K98" s="43"/>
      <c r="P98" s="36" t="s">
        <v>191</v>
      </c>
      <c r="Q98" s="37"/>
      <c r="R98" s="38">
        <v>1842722</v>
      </c>
      <c r="T98" s="34" t="s">
        <v>192</v>
      </c>
    </row>
    <row r="99" spans="3:20" ht="30" hidden="1" customHeight="1">
      <c r="C99" s="35" t="s">
        <v>193</v>
      </c>
      <c r="D99" s="35"/>
      <c r="E99" s="6">
        <v>2</v>
      </c>
      <c r="G99" s="39" t="s">
        <v>189</v>
      </c>
      <c r="K99" s="43"/>
      <c r="P99" s="36" t="s">
        <v>194</v>
      </c>
      <c r="Q99" s="37"/>
      <c r="R99" s="38">
        <v>1920275</v>
      </c>
      <c r="T99" s="34" t="s">
        <v>195</v>
      </c>
    </row>
    <row r="100" spans="3:20" ht="30" hidden="1" customHeight="1">
      <c r="C100" s="35" t="s">
        <v>196</v>
      </c>
      <c r="D100" s="35"/>
      <c r="E100" s="6">
        <v>2</v>
      </c>
      <c r="G100" s="39" t="s">
        <v>192</v>
      </c>
      <c r="K100" s="43"/>
      <c r="P100" s="36" t="s">
        <v>197</v>
      </c>
      <c r="Q100" s="37"/>
      <c r="R100" s="38">
        <v>2037767</v>
      </c>
      <c r="T100" s="34" t="s">
        <v>198</v>
      </c>
    </row>
    <row r="101" spans="3:20" ht="30" hidden="1" customHeight="1">
      <c r="C101" s="35" t="s">
        <v>199</v>
      </c>
      <c r="D101" s="35"/>
      <c r="E101" s="6">
        <v>2</v>
      </c>
      <c r="G101" s="39" t="s">
        <v>195</v>
      </c>
      <c r="K101" s="43"/>
      <c r="P101" s="36" t="s">
        <v>200</v>
      </c>
      <c r="Q101" s="37"/>
      <c r="R101" s="38">
        <v>2250064</v>
      </c>
      <c r="T101" s="34" t="s">
        <v>201</v>
      </c>
    </row>
    <row r="102" spans="3:20" ht="30" hidden="1" customHeight="1">
      <c r="C102" s="35" t="s">
        <v>202</v>
      </c>
      <c r="D102" s="35"/>
      <c r="E102" s="6">
        <v>2</v>
      </c>
      <c r="G102" s="39" t="s">
        <v>198</v>
      </c>
      <c r="K102" s="43"/>
      <c r="P102" s="36" t="s">
        <v>203</v>
      </c>
      <c r="Q102" s="37"/>
      <c r="R102" s="38">
        <v>2721902</v>
      </c>
      <c r="T102" s="34" t="s">
        <v>204</v>
      </c>
    </row>
    <row r="103" spans="3:20" ht="30" hidden="1" customHeight="1">
      <c r="C103" s="35" t="s">
        <v>205</v>
      </c>
      <c r="D103" s="35"/>
      <c r="E103" s="6">
        <v>3</v>
      </c>
      <c r="G103" s="39" t="s">
        <v>201</v>
      </c>
      <c r="K103" s="43"/>
      <c r="P103" s="36" t="s">
        <v>206</v>
      </c>
      <c r="Q103" s="37"/>
      <c r="R103" s="38">
        <v>2454170</v>
      </c>
      <c r="T103" s="34" t="s">
        <v>207</v>
      </c>
    </row>
    <row r="104" spans="3:20" ht="30" hidden="1" customHeight="1">
      <c r="C104" s="35" t="s">
        <v>208</v>
      </c>
      <c r="D104" s="35"/>
      <c r="E104" s="6">
        <v>3</v>
      </c>
      <c r="G104" s="39" t="s">
        <v>204</v>
      </c>
      <c r="K104" s="43"/>
      <c r="P104" s="36" t="s">
        <v>209</v>
      </c>
      <c r="Q104" s="37"/>
      <c r="R104" s="38">
        <v>2152916</v>
      </c>
      <c r="T104" s="34" t="s">
        <v>210</v>
      </c>
    </row>
    <row r="105" spans="3:20" ht="30" hidden="1" customHeight="1">
      <c r="C105" s="35" t="s">
        <v>211</v>
      </c>
      <c r="D105" s="35"/>
      <c r="E105" s="6">
        <v>2</v>
      </c>
      <c r="G105" s="39" t="s">
        <v>207</v>
      </c>
      <c r="K105" s="43"/>
      <c r="P105" s="36" t="s">
        <v>212</v>
      </c>
      <c r="Q105" s="36"/>
      <c r="R105" s="38">
        <v>2542265</v>
      </c>
      <c r="T105" s="34" t="s">
        <v>213</v>
      </c>
    </row>
    <row r="106" spans="3:20" ht="30" hidden="1" customHeight="1">
      <c r="C106" s="35" t="s">
        <v>214</v>
      </c>
      <c r="D106" s="35"/>
      <c r="E106" s="6">
        <v>2</v>
      </c>
      <c r="G106" s="39" t="s">
        <v>210</v>
      </c>
      <c r="K106" s="43"/>
      <c r="P106" s="36" t="s">
        <v>215</v>
      </c>
      <c r="Q106" s="37"/>
      <c r="R106" s="38">
        <v>2721555</v>
      </c>
      <c r="T106" s="34" t="s">
        <v>216</v>
      </c>
    </row>
    <row r="107" spans="3:20" ht="30" hidden="1" customHeight="1">
      <c r="C107" s="35" t="s">
        <v>217</v>
      </c>
      <c r="D107" s="35"/>
      <c r="E107" s="6">
        <v>3</v>
      </c>
      <c r="G107" s="39" t="s">
        <v>213</v>
      </c>
      <c r="K107" s="43"/>
      <c r="P107" s="36" t="s">
        <v>218</v>
      </c>
      <c r="Q107" s="37"/>
      <c r="R107" s="47">
        <v>2990759</v>
      </c>
      <c r="T107" s="34" t="s">
        <v>219</v>
      </c>
    </row>
    <row r="108" spans="3:20" ht="30" hidden="1" customHeight="1">
      <c r="C108" s="35" t="s">
        <v>220</v>
      </c>
      <c r="D108" s="35"/>
      <c r="E108" s="6">
        <v>3</v>
      </c>
      <c r="G108" s="39" t="s">
        <v>216</v>
      </c>
      <c r="K108" s="43"/>
      <c r="P108" s="36" t="s">
        <v>221</v>
      </c>
      <c r="Q108" s="48"/>
      <c r="R108" s="184">
        <v>1664922</v>
      </c>
      <c r="T108" s="34" t="s">
        <v>222</v>
      </c>
    </row>
    <row r="109" spans="3:20" ht="30" hidden="1" customHeight="1">
      <c r="C109" s="35" t="s">
        <v>223</v>
      </c>
      <c r="D109" s="35"/>
      <c r="E109" s="6">
        <v>2</v>
      </c>
      <c r="G109" s="39" t="s">
        <v>219</v>
      </c>
      <c r="K109" s="43"/>
      <c r="T109" s="34" t="s">
        <v>224</v>
      </c>
    </row>
    <row r="110" spans="3:20" ht="30" hidden="1" customHeight="1">
      <c r="C110" s="35" t="s">
        <v>225</v>
      </c>
      <c r="D110" s="35"/>
      <c r="E110" s="6">
        <v>1</v>
      </c>
      <c r="G110" s="39" t="s">
        <v>222</v>
      </c>
      <c r="K110" s="43"/>
      <c r="T110" s="34" t="s">
        <v>226</v>
      </c>
    </row>
    <row r="111" spans="3:20" ht="30" hidden="1" customHeight="1">
      <c r="C111" s="35" t="s">
        <v>227</v>
      </c>
      <c r="D111" s="35"/>
      <c r="E111" s="6">
        <v>3</v>
      </c>
      <c r="G111" s="39" t="s">
        <v>224</v>
      </c>
      <c r="K111" s="43"/>
      <c r="T111" s="34" t="s">
        <v>228</v>
      </c>
    </row>
    <row r="112" spans="3:20" ht="30" hidden="1" customHeight="1">
      <c r="C112" s="35" t="s">
        <v>229</v>
      </c>
      <c r="D112" s="35"/>
      <c r="E112" s="6">
        <v>1</v>
      </c>
      <c r="G112" s="39" t="s">
        <v>226</v>
      </c>
      <c r="K112" s="43"/>
      <c r="T112" s="34" t="s">
        <v>230</v>
      </c>
    </row>
    <row r="113" spans="3:20" ht="30" hidden="1" customHeight="1">
      <c r="C113" s="35" t="s">
        <v>231</v>
      </c>
      <c r="D113" s="35"/>
      <c r="E113" s="6">
        <v>3</v>
      </c>
      <c r="G113" s="39" t="s">
        <v>228</v>
      </c>
      <c r="K113" s="43"/>
      <c r="T113" s="34" t="s">
        <v>232</v>
      </c>
    </row>
    <row r="114" spans="3:20" ht="30" hidden="1" customHeight="1">
      <c r="C114" s="35" t="s">
        <v>233</v>
      </c>
      <c r="D114" s="35"/>
      <c r="E114" s="6">
        <v>2</v>
      </c>
      <c r="G114" s="39" t="s">
        <v>230</v>
      </c>
      <c r="K114" s="43"/>
      <c r="T114" s="34" t="s">
        <v>234</v>
      </c>
    </row>
    <row r="115" spans="3:20" ht="30" hidden="1" customHeight="1">
      <c r="C115" s="35" t="s">
        <v>235</v>
      </c>
      <c r="D115" s="35"/>
      <c r="E115" s="6">
        <v>1</v>
      </c>
      <c r="G115" s="39" t="s">
        <v>232</v>
      </c>
      <c r="K115" s="43"/>
      <c r="T115" s="34" t="s">
        <v>236</v>
      </c>
    </row>
    <row r="116" spans="3:20" ht="30" hidden="1" customHeight="1">
      <c r="C116" s="35" t="s">
        <v>237</v>
      </c>
      <c r="D116" s="35"/>
      <c r="E116" s="6">
        <v>1</v>
      </c>
      <c r="G116" s="39" t="s">
        <v>234</v>
      </c>
      <c r="K116" s="43"/>
      <c r="T116" s="34" t="s">
        <v>238</v>
      </c>
    </row>
    <row r="117" spans="3:20" ht="30" hidden="1" customHeight="1">
      <c r="C117" s="35" t="s">
        <v>239</v>
      </c>
      <c r="D117" s="35"/>
      <c r="E117" s="6">
        <v>2</v>
      </c>
      <c r="G117" s="39" t="s">
        <v>236</v>
      </c>
      <c r="K117" s="43"/>
      <c r="T117" s="34" t="s">
        <v>240</v>
      </c>
    </row>
    <row r="118" spans="3:20" ht="30" hidden="1" customHeight="1">
      <c r="C118" s="35" t="s">
        <v>241</v>
      </c>
      <c r="D118" s="35"/>
      <c r="E118" s="6">
        <v>1</v>
      </c>
      <c r="G118" s="39" t="s">
        <v>238</v>
      </c>
      <c r="K118" s="43"/>
      <c r="T118" s="34" t="s">
        <v>242</v>
      </c>
    </row>
    <row r="119" spans="3:20" ht="30" hidden="1" customHeight="1">
      <c r="C119" s="35" t="s">
        <v>243</v>
      </c>
      <c r="D119" s="35"/>
      <c r="E119" s="6">
        <v>3</v>
      </c>
      <c r="G119" s="39" t="s">
        <v>240</v>
      </c>
      <c r="K119" s="43"/>
      <c r="T119" s="34" t="s">
        <v>244</v>
      </c>
    </row>
    <row r="120" spans="3:20" ht="30" hidden="1" customHeight="1">
      <c r="C120" s="35" t="s">
        <v>245</v>
      </c>
      <c r="D120" s="35"/>
      <c r="E120" s="6">
        <v>2</v>
      </c>
      <c r="G120" s="39" t="s">
        <v>242</v>
      </c>
      <c r="K120" s="43"/>
      <c r="T120" s="34" t="s">
        <v>246</v>
      </c>
    </row>
    <row r="121" spans="3:20" ht="30" hidden="1" customHeight="1">
      <c r="C121" s="35" t="s">
        <v>247</v>
      </c>
      <c r="D121" s="35"/>
      <c r="E121" s="6">
        <v>3</v>
      </c>
      <c r="G121" s="39" t="s">
        <v>244</v>
      </c>
      <c r="K121" s="43"/>
      <c r="T121" s="34" t="s">
        <v>248</v>
      </c>
    </row>
    <row r="122" spans="3:20" ht="30" hidden="1" customHeight="1">
      <c r="C122" s="35" t="s">
        <v>249</v>
      </c>
      <c r="D122" s="35"/>
      <c r="E122" s="6">
        <v>3</v>
      </c>
      <c r="G122" s="39" t="s">
        <v>246</v>
      </c>
      <c r="K122" s="43"/>
      <c r="T122" s="34" t="s">
        <v>250</v>
      </c>
    </row>
    <row r="123" spans="3:20" ht="30" hidden="1" customHeight="1">
      <c r="C123" s="35" t="s">
        <v>251</v>
      </c>
      <c r="D123" s="35"/>
      <c r="E123" s="6">
        <v>3</v>
      </c>
      <c r="G123" s="39" t="s">
        <v>248</v>
      </c>
      <c r="K123" s="43"/>
      <c r="T123" s="34" t="s">
        <v>252</v>
      </c>
    </row>
    <row r="124" spans="3:20" ht="30" hidden="1" customHeight="1">
      <c r="C124" s="35" t="s">
        <v>253</v>
      </c>
      <c r="D124" s="35"/>
      <c r="E124" s="6">
        <v>3</v>
      </c>
      <c r="G124" s="39" t="s">
        <v>250</v>
      </c>
      <c r="K124" s="43"/>
      <c r="T124" s="34" t="s">
        <v>254</v>
      </c>
    </row>
    <row r="125" spans="3:20" ht="30" hidden="1" customHeight="1">
      <c r="C125" s="35" t="s">
        <v>255</v>
      </c>
      <c r="D125" s="35"/>
      <c r="E125" s="6">
        <v>2</v>
      </c>
      <c r="G125" s="39" t="s">
        <v>252</v>
      </c>
      <c r="K125" s="43"/>
      <c r="T125" s="34" t="s">
        <v>256</v>
      </c>
    </row>
    <row r="126" spans="3:20" ht="30" hidden="1" customHeight="1">
      <c r="C126" s="35" t="s">
        <v>257</v>
      </c>
      <c r="D126" s="35"/>
      <c r="E126" s="6">
        <v>3</v>
      </c>
      <c r="G126" s="39" t="s">
        <v>254</v>
      </c>
      <c r="K126" s="43"/>
      <c r="T126" s="34" t="s">
        <v>258</v>
      </c>
    </row>
    <row r="127" spans="3:20" ht="30" hidden="1" customHeight="1">
      <c r="C127" s="35" t="s">
        <v>259</v>
      </c>
      <c r="D127" s="35"/>
      <c r="E127" s="6">
        <v>2</v>
      </c>
      <c r="G127" s="39" t="s">
        <v>256</v>
      </c>
      <c r="K127" s="43"/>
      <c r="T127" s="34" t="s">
        <v>260</v>
      </c>
    </row>
    <row r="128" spans="3:20" ht="30" hidden="1" customHeight="1">
      <c r="C128" s="35" t="s">
        <v>261</v>
      </c>
      <c r="D128" s="35"/>
      <c r="E128" s="6">
        <v>3</v>
      </c>
      <c r="G128" s="39" t="s">
        <v>258</v>
      </c>
      <c r="K128" s="43"/>
      <c r="T128" s="34" t="s">
        <v>262</v>
      </c>
    </row>
    <row r="129" spans="3:11" ht="12.75" hidden="1" customHeight="1">
      <c r="C129" s="35" t="s">
        <v>263</v>
      </c>
      <c r="D129" s="35"/>
      <c r="E129" s="6">
        <v>3</v>
      </c>
      <c r="G129" s="39" t="s">
        <v>260</v>
      </c>
      <c r="K129" s="43"/>
    </row>
    <row r="130" spans="3:11" ht="12.75" hidden="1" customHeight="1">
      <c r="C130" s="35" t="s">
        <v>264</v>
      </c>
      <c r="D130" s="35"/>
      <c r="E130" s="6">
        <v>3</v>
      </c>
      <c r="G130" s="39" t="s">
        <v>262</v>
      </c>
      <c r="K130" s="43"/>
    </row>
    <row r="131" spans="3:11" ht="12.75" hidden="1" customHeight="1">
      <c r="C131" s="35" t="s">
        <v>265</v>
      </c>
      <c r="D131" s="35"/>
      <c r="E131" s="6">
        <v>3</v>
      </c>
      <c r="K131" s="43"/>
    </row>
    <row r="132" spans="3:11" ht="12.75" hidden="1" customHeight="1">
      <c r="C132" s="35" t="s">
        <v>266</v>
      </c>
      <c r="D132" s="35"/>
      <c r="E132" s="6">
        <v>2</v>
      </c>
      <c r="K132" s="43"/>
    </row>
    <row r="133" spans="3:11" ht="12.75" hidden="1" customHeight="1">
      <c r="C133" s="35" t="s">
        <v>267</v>
      </c>
      <c r="D133" s="35"/>
      <c r="E133" s="6">
        <v>2</v>
      </c>
      <c r="K133" s="43"/>
    </row>
    <row r="134" spans="3:11" ht="12.75" hidden="1" customHeight="1">
      <c r="C134" s="35" t="s">
        <v>268</v>
      </c>
      <c r="D134" s="35"/>
      <c r="E134" s="6">
        <v>3</v>
      </c>
      <c r="K134" s="43"/>
    </row>
    <row r="135" spans="3:11" ht="12.75" hidden="1" customHeight="1">
      <c r="C135" s="35" t="s">
        <v>269</v>
      </c>
      <c r="D135" s="35"/>
      <c r="E135" s="6">
        <v>2</v>
      </c>
      <c r="K135" s="43"/>
    </row>
    <row r="136" spans="3:11" ht="12.75" hidden="1" customHeight="1">
      <c r="C136" s="35" t="s">
        <v>270</v>
      </c>
      <c r="D136" s="35"/>
      <c r="E136" s="6">
        <v>3</v>
      </c>
      <c r="K136" s="43"/>
    </row>
    <row r="137" spans="3:11" ht="12.75" hidden="1" customHeight="1">
      <c r="C137" s="35" t="s">
        <v>271</v>
      </c>
      <c r="D137" s="35"/>
      <c r="E137" s="6">
        <v>1</v>
      </c>
      <c r="K137" s="49"/>
    </row>
    <row r="138" spans="3:11" ht="12.75" hidden="1" customHeight="1">
      <c r="C138" s="35" t="s">
        <v>272</v>
      </c>
      <c r="D138" s="35"/>
      <c r="E138" s="6">
        <v>3</v>
      </c>
      <c r="K138" s="50"/>
    </row>
    <row r="139" spans="3:11" ht="12.75" hidden="1" customHeight="1">
      <c r="C139" s="35" t="s">
        <v>273</v>
      </c>
      <c r="D139" s="35"/>
      <c r="E139" s="6">
        <v>3</v>
      </c>
      <c r="K139" s="51"/>
    </row>
    <row r="140" spans="3:11" ht="12.75" hidden="1" customHeight="1">
      <c r="C140" s="35" t="s">
        <v>274</v>
      </c>
      <c r="D140" s="35"/>
      <c r="E140" s="6">
        <v>1</v>
      </c>
      <c r="K140" s="51"/>
    </row>
    <row r="141" spans="3:11" ht="12.75" hidden="1" customHeight="1">
      <c r="C141" s="35" t="s">
        <v>275</v>
      </c>
      <c r="D141" s="35"/>
      <c r="E141" s="6">
        <v>3</v>
      </c>
      <c r="K141" s="43"/>
    </row>
    <row r="142" spans="3:11" ht="12.75" hidden="1" customHeight="1">
      <c r="C142" s="35" t="s">
        <v>276</v>
      </c>
      <c r="D142" s="35"/>
      <c r="E142" s="6">
        <v>1</v>
      </c>
      <c r="K142" s="51"/>
    </row>
    <row r="143" spans="3:11" ht="12.75" hidden="1" customHeight="1">
      <c r="C143" s="35" t="s">
        <v>277</v>
      </c>
      <c r="D143" s="35"/>
      <c r="E143" s="6">
        <v>1</v>
      </c>
      <c r="K143" s="51"/>
    </row>
    <row r="144" spans="3:11" ht="12.75" hidden="1" customHeight="1">
      <c r="C144" s="35" t="s">
        <v>278</v>
      </c>
      <c r="D144" s="35"/>
      <c r="E144" s="6">
        <v>2</v>
      </c>
      <c r="K144" s="51"/>
    </row>
    <row r="145" spans="3:11" ht="12.75" hidden="1" customHeight="1">
      <c r="C145" s="35" t="s">
        <v>279</v>
      </c>
      <c r="D145" s="35"/>
      <c r="E145" s="6">
        <v>2</v>
      </c>
      <c r="K145" s="51"/>
    </row>
    <row r="146" spans="3:11" ht="12.75" hidden="1" customHeight="1">
      <c r="C146" s="35" t="s">
        <v>280</v>
      </c>
      <c r="D146" s="35"/>
      <c r="E146" s="6">
        <v>2</v>
      </c>
      <c r="K146" s="51"/>
    </row>
    <row r="147" spans="3:11" ht="12.75" hidden="1" customHeight="1">
      <c r="C147" s="35" t="s">
        <v>281</v>
      </c>
      <c r="D147" s="35"/>
      <c r="E147" s="6">
        <v>1</v>
      </c>
      <c r="K147" s="51"/>
    </row>
    <row r="148" spans="3:11" ht="12.75" hidden="1" customHeight="1">
      <c r="C148" s="35" t="s">
        <v>282</v>
      </c>
      <c r="D148" s="35"/>
      <c r="E148" s="6">
        <v>1</v>
      </c>
      <c r="K148" s="43"/>
    </row>
    <row r="149" spans="3:11" ht="12.75" hidden="1" customHeight="1">
      <c r="C149" s="35" t="s">
        <v>283</v>
      </c>
      <c r="D149" s="35"/>
      <c r="E149" s="6">
        <v>3</v>
      </c>
      <c r="K149" s="43"/>
    </row>
    <row r="150" spans="3:11" ht="12.75" hidden="1" customHeight="1">
      <c r="C150" s="35" t="s">
        <v>284</v>
      </c>
      <c r="D150" s="35"/>
      <c r="E150" s="6">
        <v>1</v>
      </c>
      <c r="K150" s="43"/>
    </row>
    <row r="151" spans="3:11" ht="12.75" hidden="1" customHeight="1">
      <c r="C151" s="35" t="s">
        <v>285</v>
      </c>
      <c r="D151" s="35"/>
      <c r="E151" s="6">
        <v>3</v>
      </c>
      <c r="K151" s="43"/>
    </row>
    <row r="152" spans="3:11" ht="12.75" hidden="1" customHeight="1">
      <c r="C152" s="35" t="s">
        <v>286</v>
      </c>
      <c r="D152" s="35"/>
      <c r="E152" s="6">
        <v>3</v>
      </c>
      <c r="K152" s="43"/>
    </row>
    <row r="153" spans="3:11" ht="12.75" hidden="1" customHeight="1">
      <c r="C153" s="35" t="s">
        <v>287</v>
      </c>
      <c r="D153" s="35"/>
      <c r="E153" s="6">
        <v>3</v>
      </c>
      <c r="K153" s="43"/>
    </row>
    <row r="154" spans="3:11" ht="12.75" hidden="1" customHeight="1">
      <c r="C154" s="35" t="s">
        <v>288</v>
      </c>
      <c r="D154" s="35"/>
      <c r="E154" s="6">
        <v>3</v>
      </c>
      <c r="K154" s="43"/>
    </row>
    <row r="155" spans="3:11" ht="12.75" hidden="1" customHeight="1">
      <c r="C155" s="35" t="s">
        <v>289</v>
      </c>
      <c r="D155" s="35"/>
      <c r="E155" s="6">
        <v>3</v>
      </c>
      <c r="K155" s="43"/>
    </row>
    <row r="156" spans="3:11" ht="12.75" hidden="1" customHeight="1">
      <c r="C156" s="35" t="s">
        <v>290</v>
      </c>
      <c r="D156" s="35"/>
      <c r="E156" s="6">
        <v>3</v>
      </c>
      <c r="K156" s="43"/>
    </row>
    <row r="157" spans="3:11" ht="12.75" hidden="1" customHeight="1">
      <c r="C157" s="35" t="s">
        <v>291</v>
      </c>
      <c r="D157" s="35"/>
      <c r="E157" s="6">
        <v>3</v>
      </c>
      <c r="K157" s="43"/>
    </row>
    <row r="158" spans="3:11" ht="12.75" hidden="1" customHeight="1">
      <c r="C158" s="35" t="s">
        <v>292</v>
      </c>
      <c r="D158" s="35"/>
      <c r="E158" s="6">
        <v>1</v>
      </c>
      <c r="K158" s="43"/>
    </row>
    <row r="159" spans="3:11" ht="12.75" hidden="1" customHeight="1">
      <c r="C159" s="35" t="s">
        <v>293</v>
      </c>
      <c r="D159" s="35"/>
      <c r="E159" s="6">
        <v>3</v>
      </c>
      <c r="K159" s="43"/>
    </row>
    <row r="160" spans="3:11" ht="12.75" hidden="1" customHeight="1">
      <c r="C160" s="35" t="s">
        <v>294</v>
      </c>
      <c r="D160" s="35"/>
      <c r="E160" s="6">
        <v>3</v>
      </c>
      <c r="K160" s="43"/>
    </row>
    <row r="161" spans="3:11" ht="12.75" hidden="1" customHeight="1">
      <c r="C161" s="35" t="s">
        <v>295</v>
      </c>
      <c r="D161" s="35"/>
      <c r="E161" s="6">
        <v>3</v>
      </c>
      <c r="K161" s="51"/>
    </row>
    <row r="162" spans="3:11" ht="12.75" hidden="1" customHeight="1">
      <c r="C162" s="35" t="s">
        <v>296</v>
      </c>
      <c r="D162" s="35"/>
      <c r="E162" s="6">
        <v>3</v>
      </c>
      <c r="K162" s="43"/>
    </row>
    <row r="163" spans="3:11" ht="12.75" hidden="1" customHeight="1">
      <c r="C163" s="35" t="s">
        <v>297</v>
      </c>
      <c r="D163" s="35"/>
      <c r="E163" s="6">
        <v>3</v>
      </c>
      <c r="K163" s="43"/>
    </row>
    <row r="164" spans="3:11" ht="12.75" hidden="1" customHeight="1">
      <c r="C164" s="35" t="s">
        <v>298</v>
      </c>
      <c r="D164" s="35"/>
      <c r="E164" s="6">
        <v>1</v>
      </c>
      <c r="K164" s="43"/>
    </row>
    <row r="165" spans="3:11" ht="12.75" hidden="1" customHeight="1">
      <c r="C165" s="35" t="s">
        <v>299</v>
      </c>
      <c r="D165" s="35"/>
      <c r="E165" s="6">
        <v>3</v>
      </c>
      <c r="K165" s="43"/>
    </row>
    <row r="166" spans="3:11" ht="12.75" hidden="1" customHeight="1">
      <c r="C166" s="35" t="s">
        <v>300</v>
      </c>
      <c r="D166" s="35"/>
      <c r="E166" s="6">
        <v>3</v>
      </c>
      <c r="K166" s="43"/>
    </row>
    <row r="167" spans="3:11" ht="12.75" hidden="1" customHeight="1">
      <c r="C167" s="35" t="s">
        <v>301</v>
      </c>
      <c r="D167" s="35"/>
      <c r="E167" s="6">
        <v>3</v>
      </c>
      <c r="K167" s="43"/>
    </row>
    <row r="168" spans="3:11" ht="12.75" hidden="1" customHeight="1">
      <c r="C168" s="35" t="s">
        <v>302</v>
      </c>
      <c r="D168" s="35"/>
      <c r="E168" s="6">
        <v>2</v>
      </c>
      <c r="K168" s="43"/>
    </row>
    <row r="169" spans="3:11" ht="12.75" hidden="1" customHeight="1">
      <c r="C169" s="35" t="s">
        <v>303</v>
      </c>
      <c r="D169" s="35"/>
      <c r="E169" s="6">
        <v>3</v>
      </c>
      <c r="K169" s="43"/>
    </row>
    <row r="170" spans="3:11" ht="12.75" hidden="1" customHeight="1">
      <c r="C170" s="35" t="s">
        <v>304</v>
      </c>
      <c r="D170" s="35"/>
      <c r="E170" s="6">
        <v>3</v>
      </c>
      <c r="K170" s="43"/>
    </row>
    <row r="171" spans="3:11" ht="12.75" hidden="1" customHeight="1">
      <c r="C171" s="35" t="s">
        <v>305</v>
      </c>
      <c r="D171" s="35"/>
      <c r="E171" s="6">
        <v>3</v>
      </c>
      <c r="K171" s="43"/>
    </row>
    <row r="172" spans="3:11" ht="12.75" hidden="1" customHeight="1">
      <c r="C172" s="35" t="s">
        <v>306</v>
      </c>
      <c r="D172" s="35"/>
      <c r="E172" s="6">
        <v>3</v>
      </c>
      <c r="K172" s="43"/>
    </row>
    <row r="173" spans="3:11" ht="12.75" hidden="1" customHeight="1">
      <c r="C173" s="35" t="s">
        <v>307</v>
      </c>
      <c r="D173" s="35"/>
      <c r="E173" s="6">
        <v>1</v>
      </c>
      <c r="K173" s="43"/>
    </row>
    <row r="174" spans="3:11" ht="12.75" hidden="1" customHeight="1">
      <c r="C174" s="35" t="s">
        <v>308</v>
      </c>
      <c r="D174" s="35"/>
      <c r="E174" s="6">
        <v>1</v>
      </c>
      <c r="K174" s="43"/>
    </row>
    <row r="175" spans="3:11" ht="12.75" hidden="1" customHeight="1">
      <c r="C175" s="35" t="s">
        <v>309</v>
      </c>
      <c r="D175" s="35"/>
      <c r="E175" s="6">
        <v>3</v>
      </c>
      <c r="K175" s="43"/>
    </row>
    <row r="176" spans="3:11" ht="12.75" hidden="1" customHeight="1">
      <c r="C176" s="35" t="s">
        <v>310</v>
      </c>
      <c r="D176" s="35"/>
      <c r="E176" s="6">
        <v>3</v>
      </c>
      <c r="K176" s="43"/>
    </row>
    <row r="177" spans="3:11" ht="12.75" hidden="1" customHeight="1">
      <c r="C177" s="35" t="s">
        <v>311</v>
      </c>
      <c r="D177" s="35"/>
      <c r="E177" s="6">
        <v>3</v>
      </c>
      <c r="K177" s="43"/>
    </row>
    <row r="178" spans="3:11" ht="12.75" hidden="1" customHeight="1">
      <c r="C178" s="35" t="s">
        <v>312</v>
      </c>
      <c r="D178" s="35"/>
      <c r="E178" s="6">
        <v>3</v>
      </c>
      <c r="K178" s="43"/>
    </row>
    <row r="179" spans="3:11" ht="12.75" hidden="1" customHeight="1">
      <c r="C179" s="35" t="s">
        <v>313</v>
      </c>
      <c r="D179" s="35"/>
      <c r="E179" s="6">
        <v>1</v>
      </c>
      <c r="K179" s="43"/>
    </row>
    <row r="180" spans="3:11" ht="12.75" hidden="1" customHeight="1">
      <c r="C180" s="35" t="s">
        <v>314</v>
      </c>
      <c r="D180" s="35"/>
      <c r="E180" s="6">
        <v>3</v>
      </c>
      <c r="K180" s="43"/>
    </row>
    <row r="181" spans="3:11" ht="12.75" hidden="1" customHeight="1">
      <c r="C181" s="35" t="s">
        <v>315</v>
      </c>
      <c r="D181" s="35"/>
      <c r="E181" s="6">
        <v>3</v>
      </c>
      <c r="K181" s="43"/>
    </row>
    <row r="182" spans="3:11" ht="12.75" hidden="1" customHeight="1">
      <c r="C182" s="35" t="s">
        <v>316</v>
      </c>
      <c r="D182" s="35"/>
      <c r="E182" s="6">
        <v>3</v>
      </c>
      <c r="K182" s="43"/>
    </row>
    <row r="183" spans="3:11" ht="12.75" hidden="1" customHeight="1">
      <c r="C183" s="35" t="s">
        <v>317</v>
      </c>
      <c r="D183" s="35"/>
      <c r="E183" s="6">
        <v>2</v>
      </c>
      <c r="K183" s="51"/>
    </row>
    <row r="184" spans="3:11" ht="12.75" hidden="1" customHeight="1">
      <c r="C184" s="35" t="s">
        <v>318</v>
      </c>
      <c r="D184" s="35"/>
      <c r="E184" s="6">
        <v>3</v>
      </c>
      <c r="K184" s="43"/>
    </row>
    <row r="185" spans="3:11" ht="12.75" hidden="1" customHeight="1">
      <c r="C185" s="35" t="s">
        <v>319</v>
      </c>
      <c r="D185" s="35"/>
      <c r="E185" s="6">
        <v>3</v>
      </c>
      <c r="K185" s="43"/>
    </row>
    <row r="186" spans="3:11" ht="12.75" hidden="1" customHeight="1">
      <c r="C186" s="35" t="s">
        <v>320</v>
      </c>
      <c r="D186" s="35"/>
      <c r="E186" s="6">
        <v>3</v>
      </c>
      <c r="K186" s="43"/>
    </row>
    <row r="187" spans="3:11" ht="12.75" hidden="1" customHeight="1">
      <c r="C187" s="35" t="s">
        <v>321</v>
      </c>
      <c r="D187" s="35"/>
      <c r="E187" s="6">
        <v>3</v>
      </c>
      <c r="K187" s="43"/>
    </row>
    <row r="188" spans="3:11" ht="12.75" hidden="1" customHeight="1">
      <c r="C188" s="35" t="s">
        <v>322</v>
      </c>
      <c r="D188" s="35"/>
      <c r="E188" s="6">
        <v>2</v>
      </c>
      <c r="K188" s="43"/>
    </row>
    <row r="189" spans="3:11" ht="12.75" hidden="1" customHeight="1">
      <c r="C189" s="35" t="s">
        <v>323</v>
      </c>
      <c r="D189" s="35"/>
      <c r="E189" s="6">
        <v>3</v>
      </c>
      <c r="K189" s="43"/>
    </row>
    <row r="190" spans="3:11" ht="12.75" hidden="1" customHeight="1">
      <c r="C190" s="35" t="s">
        <v>324</v>
      </c>
      <c r="D190" s="35"/>
      <c r="E190" s="6">
        <v>3</v>
      </c>
      <c r="K190" s="43"/>
    </row>
    <row r="191" spans="3:11" ht="12.75" hidden="1" customHeight="1">
      <c r="C191" s="35" t="s">
        <v>325</v>
      </c>
      <c r="D191" s="35"/>
      <c r="E191" s="6">
        <v>2</v>
      </c>
      <c r="K191" s="43"/>
    </row>
    <row r="192" spans="3:11" ht="12.75" hidden="1" customHeight="1">
      <c r="C192" s="35" t="s">
        <v>326</v>
      </c>
      <c r="D192" s="35"/>
      <c r="E192" s="6">
        <v>2</v>
      </c>
      <c r="K192" s="43"/>
    </row>
    <row r="193" spans="3:11" ht="12.75" hidden="1" customHeight="1">
      <c r="C193" s="35" t="s">
        <v>327</v>
      </c>
      <c r="D193" s="35"/>
      <c r="E193" s="6">
        <v>3</v>
      </c>
      <c r="K193" s="43"/>
    </row>
    <row r="194" spans="3:11" ht="12.75" hidden="1" customHeight="1">
      <c r="C194" s="35" t="s">
        <v>328</v>
      </c>
      <c r="D194" s="35"/>
      <c r="E194" s="6">
        <v>3</v>
      </c>
      <c r="K194" s="43"/>
    </row>
    <row r="195" spans="3:11" ht="12.75" hidden="1" customHeight="1">
      <c r="C195" s="35" t="s">
        <v>329</v>
      </c>
      <c r="D195" s="35"/>
      <c r="E195" s="6">
        <v>3</v>
      </c>
      <c r="K195" s="43"/>
    </row>
    <row r="196" spans="3:11" ht="12.75" hidden="1" customHeight="1">
      <c r="C196" s="35" t="s">
        <v>330</v>
      </c>
      <c r="D196" s="35"/>
      <c r="E196" s="6">
        <v>3</v>
      </c>
      <c r="K196" s="43"/>
    </row>
    <row r="197" spans="3:11" ht="12.75" hidden="1" customHeight="1">
      <c r="C197" s="35" t="s">
        <v>331</v>
      </c>
      <c r="D197" s="35"/>
      <c r="E197" s="6">
        <v>3</v>
      </c>
      <c r="K197" s="43"/>
    </row>
    <row r="198" spans="3:11" ht="12.75" hidden="1" customHeight="1">
      <c r="C198" s="35" t="s">
        <v>332</v>
      </c>
      <c r="D198" s="35"/>
      <c r="E198" s="6">
        <v>2</v>
      </c>
      <c r="K198" s="43"/>
    </row>
    <row r="199" spans="3:11" ht="12.75" hidden="1" customHeight="1">
      <c r="C199" s="35" t="s">
        <v>333</v>
      </c>
      <c r="D199" s="35"/>
      <c r="E199" s="6">
        <v>3</v>
      </c>
      <c r="K199" s="43"/>
    </row>
    <row r="200" spans="3:11" ht="12.75" hidden="1" customHeight="1">
      <c r="C200" s="35" t="s">
        <v>334</v>
      </c>
      <c r="D200" s="35"/>
      <c r="E200" s="6">
        <v>2</v>
      </c>
      <c r="K200" s="43"/>
    </row>
    <row r="201" spans="3:11" ht="12.75" hidden="1" customHeight="1">
      <c r="C201" s="35" t="s">
        <v>335</v>
      </c>
      <c r="D201" s="35"/>
      <c r="E201" s="6">
        <v>3</v>
      </c>
      <c r="K201" s="43"/>
    </row>
    <row r="202" spans="3:11" ht="12.75" hidden="1" customHeight="1">
      <c r="C202" s="35" t="s">
        <v>336</v>
      </c>
      <c r="D202" s="35"/>
      <c r="E202" s="6">
        <v>2</v>
      </c>
      <c r="K202" s="43"/>
    </row>
    <row r="203" spans="3:11" ht="12.75" hidden="1" customHeight="1">
      <c r="C203" s="35" t="s">
        <v>337</v>
      </c>
      <c r="D203" s="35"/>
      <c r="E203" s="6">
        <v>3</v>
      </c>
      <c r="K203" s="43"/>
    </row>
    <row r="204" spans="3:11" ht="12.75" hidden="1" customHeight="1">
      <c r="C204" s="35" t="s">
        <v>338</v>
      </c>
      <c r="D204" s="35"/>
      <c r="E204" s="6">
        <v>2</v>
      </c>
      <c r="K204" s="43"/>
    </row>
    <row r="205" spans="3:11" ht="12.75" hidden="1" customHeight="1">
      <c r="C205" s="35" t="s">
        <v>339</v>
      </c>
      <c r="D205" s="35"/>
      <c r="E205" s="6">
        <v>1</v>
      </c>
      <c r="K205" s="43"/>
    </row>
    <row r="206" spans="3:11" ht="12.75" hidden="1" customHeight="1">
      <c r="C206" s="35" t="s">
        <v>340</v>
      </c>
      <c r="D206" s="35"/>
      <c r="E206" s="6">
        <v>2</v>
      </c>
      <c r="K206" s="43"/>
    </row>
    <row r="207" spans="3:11" ht="12.75" hidden="1" customHeight="1">
      <c r="C207" s="35" t="s">
        <v>341</v>
      </c>
      <c r="D207" s="35"/>
      <c r="E207" s="6">
        <v>2</v>
      </c>
      <c r="K207" s="43"/>
    </row>
    <row r="208" spans="3:11" ht="12.75" hidden="1" customHeight="1">
      <c r="C208" s="35" t="s">
        <v>342</v>
      </c>
      <c r="D208" s="35"/>
      <c r="E208" s="6">
        <v>2</v>
      </c>
      <c r="K208" s="43"/>
    </row>
    <row r="209" spans="3:11" ht="12.75" hidden="1" customHeight="1">
      <c r="C209" s="35" t="s">
        <v>343</v>
      </c>
      <c r="D209" s="35"/>
      <c r="E209" s="6">
        <v>3</v>
      </c>
      <c r="K209" s="43"/>
    </row>
    <row r="210" spans="3:11" ht="12.75" hidden="1" customHeight="1">
      <c r="C210" s="35" t="s">
        <v>344</v>
      </c>
      <c r="D210" s="35"/>
      <c r="E210" s="6">
        <v>3</v>
      </c>
      <c r="K210" s="43"/>
    </row>
    <row r="211" spans="3:11" ht="12.75" hidden="1" customHeight="1">
      <c r="C211" s="35" t="s">
        <v>345</v>
      </c>
      <c r="D211" s="35"/>
      <c r="E211" s="6">
        <v>3</v>
      </c>
    </row>
    <row r="212" spans="3:11" ht="12.75" hidden="1" customHeight="1">
      <c r="C212" s="35" t="s">
        <v>346</v>
      </c>
      <c r="D212" s="35"/>
      <c r="E212" s="6">
        <v>3</v>
      </c>
    </row>
    <row r="213" spans="3:11" ht="12.75" hidden="1" customHeight="1">
      <c r="C213" s="35" t="s">
        <v>347</v>
      </c>
      <c r="D213" s="35"/>
      <c r="E213" s="6">
        <v>2</v>
      </c>
    </row>
    <row r="214" spans="3:11" ht="12.75" hidden="1" customHeight="1">
      <c r="C214" s="35" t="s">
        <v>348</v>
      </c>
      <c r="D214" s="35"/>
      <c r="E214" s="6">
        <v>3</v>
      </c>
    </row>
    <row r="215" spans="3:11" ht="12.75" hidden="1" customHeight="1">
      <c r="C215" s="35" t="s">
        <v>349</v>
      </c>
      <c r="D215" s="35"/>
      <c r="E215" s="6">
        <v>2</v>
      </c>
    </row>
    <row r="216" spans="3:11" ht="12.75" hidden="1" customHeight="1">
      <c r="C216" s="35" t="s">
        <v>350</v>
      </c>
      <c r="D216" s="35"/>
      <c r="E216" s="6">
        <v>3</v>
      </c>
    </row>
    <row r="217" spans="3:11" ht="12.75" hidden="1" customHeight="1">
      <c r="C217" s="35" t="s">
        <v>351</v>
      </c>
      <c r="D217" s="35"/>
      <c r="E217" s="6">
        <v>3</v>
      </c>
    </row>
    <row r="218" spans="3:11" ht="12.75" hidden="1" customHeight="1">
      <c r="C218" s="35" t="s">
        <v>352</v>
      </c>
      <c r="D218" s="35"/>
      <c r="E218" s="6">
        <v>1</v>
      </c>
    </row>
    <row r="219" spans="3:11" ht="12.75" hidden="1" customHeight="1">
      <c r="C219" s="35" t="s">
        <v>353</v>
      </c>
      <c r="D219" s="35"/>
      <c r="E219" s="6">
        <v>2</v>
      </c>
    </row>
    <row r="220" spans="3:11" ht="12.75" hidden="1" customHeight="1">
      <c r="C220" s="35" t="s">
        <v>354</v>
      </c>
      <c r="D220" s="35"/>
      <c r="E220" s="6">
        <v>2</v>
      </c>
    </row>
    <row r="221" spans="3:11" ht="12.75" hidden="1" customHeight="1">
      <c r="C221" s="35" t="s">
        <v>355</v>
      </c>
      <c r="D221" s="35"/>
      <c r="E221" s="6">
        <v>3</v>
      </c>
    </row>
    <row r="222" spans="3:11" ht="12.75" hidden="1" customHeight="1">
      <c r="C222" s="35" t="s">
        <v>356</v>
      </c>
      <c r="D222" s="35"/>
      <c r="E222" s="6">
        <v>3</v>
      </c>
    </row>
    <row r="223" spans="3:11" ht="12.75" hidden="1" customHeight="1">
      <c r="C223" s="35" t="s">
        <v>357</v>
      </c>
      <c r="D223" s="35"/>
      <c r="E223" s="6">
        <v>3</v>
      </c>
    </row>
    <row r="224" spans="3:11" ht="12.75" hidden="1" customHeight="1">
      <c r="C224" s="35" t="s">
        <v>358</v>
      </c>
      <c r="D224" s="35"/>
      <c r="E224" s="6">
        <v>3</v>
      </c>
    </row>
    <row r="225" spans="3:5" ht="12.75" hidden="1" customHeight="1">
      <c r="C225" s="35" t="s">
        <v>359</v>
      </c>
      <c r="D225" s="35"/>
      <c r="E225" s="6">
        <v>3</v>
      </c>
    </row>
    <row r="226" spans="3:5" ht="12.75" hidden="1" customHeight="1">
      <c r="C226" s="35" t="s">
        <v>360</v>
      </c>
      <c r="D226" s="35"/>
      <c r="E226" s="6">
        <v>3</v>
      </c>
    </row>
    <row r="227" spans="3:5" ht="12.75" hidden="1" customHeight="1">
      <c r="C227" s="35" t="s">
        <v>361</v>
      </c>
      <c r="D227" s="35"/>
      <c r="E227" s="6">
        <v>1</v>
      </c>
    </row>
    <row r="228" spans="3:5" ht="12.75" hidden="1" customHeight="1">
      <c r="C228" s="35" t="s">
        <v>362</v>
      </c>
      <c r="D228" s="35"/>
      <c r="E228" s="6">
        <v>3</v>
      </c>
    </row>
    <row r="229" spans="3:5" ht="12.75" hidden="1" customHeight="1">
      <c r="C229" s="35" t="s">
        <v>363</v>
      </c>
      <c r="D229" s="35"/>
      <c r="E229" s="6">
        <v>1</v>
      </c>
    </row>
    <row r="230" spans="3:5" ht="12.75" hidden="1" customHeight="1">
      <c r="C230" s="35" t="s">
        <v>364</v>
      </c>
      <c r="D230" s="35"/>
      <c r="E230" s="6">
        <v>1</v>
      </c>
    </row>
    <row r="231" spans="3:5" ht="12.75" hidden="1" customHeight="1">
      <c r="C231" s="35" t="s">
        <v>365</v>
      </c>
      <c r="D231" s="35"/>
      <c r="E231" s="6">
        <v>3</v>
      </c>
    </row>
    <row r="232" spans="3:5" ht="12.75" hidden="1" customHeight="1">
      <c r="C232" s="35" t="s">
        <v>366</v>
      </c>
      <c r="D232" s="35"/>
      <c r="E232" s="6">
        <v>3</v>
      </c>
    </row>
    <row r="233" spans="3:5" ht="12.75" hidden="1" customHeight="1">
      <c r="C233" s="35" t="s">
        <v>367</v>
      </c>
      <c r="D233" s="35"/>
      <c r="E233" s="6">
        <v>3</v>
      </c>
    </row>
    <row r="234" spans="3:5" ht="12.75" hidden="1" customHeight="1">
      <c r="C234" s="35" t="s">
        <v>368</v>
      </c>
      <c r="D234" s="35"/>
      <c r="E234" s="6">
        <v>2</v>
      </c>
    </row>
    <row r="235" spans="3:5" ht="12.75" hidden="1" customHeight="1">
      <c r="C235" s="35" t="s">
        <v>369</v>
      </c>
      <c r="D235" s="35"/>
      <c r="E235" s="6">
        <v>3</v>
      </c>
    </row>
    <row r="236" spans="3:5" ht="12.75" hidden="1" customHeight="1">
      <c r="C236" s="35" t="s">
        <v>370</v>
      </c>
      <c r="D236" s="35"/>
      <c r="E236" s="6">
        <v>3</v>
      </c>
    </row>
    <row r="237" spans="3:5" ht="12.75" hidden="1" customHeight="1">
      <c r="C237" s="35" t="s">
        <v>371</v>
      </c>
      <c r="D237" s="35"/>
      <c r="E237" s="6">
        <v>2</v>
      </c>
    </row>
    <row r="238" spans="3:5" ht="12.75" hidden="1" customHeight="1">
      <c r="C238" s="35" t="s">
        <v>372</v>
      </c>
      <c r="D238" s="35"/>
      <c r="E238" s="6">
        <v>3</v>
      </c>
    </row>
    <row r="239" spans="3:5" ht="12.75" hidden="1" customHeight="1">
      <c r="C239" s="35" t="s">
        <v>373</v>
      </c>
      <c r="D239" s="35"/>
      <c r="E239" s="6">
        <v>1</v>
      </c>
    </row>
    <row r="240" spans="3:5" ht="12.75" hidden="1" customHeight="1">
      <c r="C240" s="35" t="s">
        <v>374</v>
      </c>
      <c r="D240" s="35"/>
      <c r="E240" s="6">
        <v>2</v>
      </c>
    </row>
    <row r="241" spans="3:5" ht="12.75" hidden="1" customHeight="1">
      <c r="C241" s="35" t="s">
        <v>375</v>
      </c>
      <c r="D241" s="35"/>
      <c r="E241" s="6">
        <v>2</v>
      </c>
    </row>
    <row r="242" spans="3:5" ht="12.75" hidden="1" customHeight="1">
      <c r="C242" s="35" t="s">
        <v>376</v>
      </c>
      <c r="D242" s="35"/>
      <c r="E242" s="6">
        <v>3</v>
      </c>
    </row>
    <row r="243" spans="3:5" ht="12.75" hidden="1" customHeight="1">
      <c r="C243" s="35" t="s">
        <v>377</v>
      </c>
      <c r="D243" s="35"/>
      <c r="E243" s="6">
        <v>3</v>
      </c>
    </row>
    <row r="244" spans="3:5" ht="12.75" hidden="1" customHeight="1">
      <c r="C244" s="35" t="s">
        <v>378</v>
      </c>
      <c r="D244" s="35"/>
      <c r="E244" s="6">
        <v>3</v>
      </c>
    </row>
    <row r="245" spans="3:5" ht="12.75" hidden="1" customHeight="1">
      <c r="C245" s="35" t="s">
        <v>379</v>
      </c>
      <c r="D245" s="35"/>
      <c r="E245" s="6">
        <v>2</v>
      </c>
    </row>
    <row r="246" spans="3:5" ht="12.75" hidden="1" customHeight="1">
      <c r="C246" s="35" t="s">
        <v>380</v>
      </c>
      <c r="D246" s="35"/>
      <c r="E246" s="6">
        <v>1</v>
      </c>
    </row>
    <row r="247" spans="3:5" ht="12.75" hidden="1" customHeight="1">
      <c r="C247" s="35" t="s">
        <v>381</v>
      </c>
      <c r="D247" s="35"/>
      <c r="E247" s="6">
        <v>3</v>
      </c>
    </row>
    <row r="248" spans="3:5" ht="12.75" hidden="1" customHeight="1">
      <c r="C248" s="35" t="s">
        <v>382</v>
      </c>
      <c r="D248" s="35"/>
      <c r="E248" s="6">
        <v>3</v>
      </c>
    </row>
    <row r="249" spans="3:5" ht="12.75" hidden="1" customHeight="1">
      <c r="C249" s="35" t="s">
        <v>383</v>
      </c>
      <c r="D249" s="35"/>
      <c r="E249" s="6">
        <v>1</v>
      </c>
    </row>
    <row r="250" spans="3:5" ht="12.75" hidden="1" customHeight="1">
      <c r="C250" s="35" t="s">
        <v>384</v>
      </c>
      <c r="D250" s="35"/>
      <c r="E250" s="6">
        <v>2</v>
      </c>
    </row>
    <row r="251" spans="3:5" ht="12.75" hidden="1" customHeight="1">
      <c r="C251" s="35" t="s">
        <v>385</v>
      </c>
      <c r="D251" s="35"/>
      <c r="E251" s="6">
        <v>1</v>
      </c>
    </row>
    <row r="252" spans="3:5" ht="12.75" hidden="1" customHeight="1">
      <c r="C252" s="35" t="s">
        <v>386</v>
      </c>
      <c r="D252" s="35"/>
      <c r="E252" s="6">
        <v>2</v>
      </c>
    </row>
    <row r="253" spans="3:5" ht="12.75" hidden="1" customHeight="1">
      <c r="C253" s="35" t="s">
        <v>387</v>
      </c>
      <c r="D253" s="35"/>
      <c r="E253" s="6">
        <v>2</v>
      </c>
    </row>
    <row r="254" spans="3:5" ht="12.75" hidden="1" customHeight="1">
      <c r="C254" s="35" t="s">
        <v>388</v>
      </c>
      <c r="D254" s="35"/>
      <c r="E254" s="6">
        <v>2</v>
      </c>
    </row>
    <row r="255" spans="3:5" ht="12.75" hidden="1" customHeight="1">
      <c r="C255" s="35" t="s">
        <v>389</v>
      </c>
      <c r="D255" s="35"/>
      <c r="E255" s="6">
        <v>2</v>
      </c>
    </row>
    <row r="256" spans="3:5" ht="12.75" hidden="1" customHeight="1">
      <c r="C256" s="35" t="s">
        <v>390</v>
      </c>
      <c r="D256" s="35"/>
      <c r="E256" s="6">
        <v>3</v>
      </c>
    </row>
    <row r="257" spans="3:5" ht="12.75" hidden="1" customHeight="1">
      <c r="C257" s="35" t="s">
        <v>391</v>
      </c>
      <c r="D257" s="35"/>
      <c r="E257" s="6">
        <v>3</v>
      </c>
    </row>
    <row r="258" spans="3:5" ht="12.75" hidden="1" customHeight="1">
      <c r="C258" s="35" t="s">
        <v>392</v>
      </c>
      <c r="D258" s="35"/>
      <c r="E258" s="6">
        <v>2</v>
      </c>
    </row>
    <row r="259" spans="3:5" ht="12.75" hidden="1" customHeight="1">
      <c r="C259" s="35" t="s">
        <v>393</v>
      </c>
      <c r="D259" s="35"/>
      <c r="E259" s="6">
        <v>3</v>
      </c>
    </row>
    <row r="260" spans="3:5" ht="12.75" hidden="1" customHeight="1">
      <c r="C260" s="35" t="s">
        <v>394</v>
      </c>
      <c r="D260" s="35"/>
      <c r="E260" s="6">
        <v>2</v>
      </c>
    </row>
    <row r="261" spans="3:5" ht="12.75" hidden="1" customHeight="1">
      <c r="C261" s="35" t="s">
        <v>395</v>
      </c>
      <c r="D261" s="35"/>
      <c r="E261" s="6">
        <v>2</v>
      </c>
    </row>
    <row r="262" spans="3:5" ht="12.75" hidden="1" customHeight="1">
      <c r="C262" s="35" t="s">
        <v>396</v>
      </c>
      <c r="D262" s="35"/>
      <c r="E262" s="6">
        <v>3</v>
      </c>
    </row>
    <row r="263" spans="3:5" ht="12.75" hidden="1" customHeight="1">
      <c r="C263" s="35" t="s">
        <v>397</v>
      </c>
      <c r="D263" s="35"/>
      <c r="E263" s="6">
        <v>3</v>
      </c>
    </row>
    <row r="264" spans="3:5" ht="12.75" hidden="1" customHeight="1">
      <c r="C264" s="35" t="s">
        <v>398</v>
      </c>
      <c r="D264" s="35"/>
      <c r="E264" s="6">
        <v>1</v>
      </c>
    </row>
    <row r="265" spans="3:5" ht="12.75" hidden="1" customHeight="1">
      <c r="C265" s="35" t="s">
        <v>399</v>
      </c>
      <c r="D265" s="35"/>
      <c r="E265" s="6">
        <v>2</v>
      </c>
    </row>
    <row r="266" spans="3:5" ht="12.75" hidden="1" customHeight="1">
      <c r="C266" s="35" t="s">
        <v>400</v>
      </c>
      <c r="D266" s="35"/>
      <c r="E266" s="6">
        <v>3</v>
      </c>
    </row>
    <row r="267" spans="3:5" ht="12.75" hidden="1" customHeight="1">
      <c r="C267" s="35" t="s">
        <v>401</v>
      </c>
      <c r="D267" s="35"/>
      <c r="E267" s="6">
        <v>3</v>
      </c>
    </row>
    <row r="268" spans="3:5" ht="12.75" hidden="1" customHeight="1">
      <c r="C268" s="35" t="s">
        <v>402</v>
      </c>
      <c r="D268" s="35"/>
      <c r="E268" s="6">
        <v>3</v>
      </c>
    </row>
    <row r="269" spans="3:5" ht="12.75" hidden="1" customHeight="1">
      <c r="C269" s="35" t="s">
        <v>403</v>
      </c>
      <c r="D269" s="35"/>
      <c r="E269" s="6">
        <v>3</v>
      </c>
    </row>
    <row r="270" spans="3:5" ht="12.75" hidden="1" customHeight="1">
      <c r="C270" s="35" t="s">
        <v>404</v>
      </c>
      <c r="D270" s="35"/>
      <c r="E270" s="6">
        <v>2</v>
      </c>
    </row>
    <row r="271" spans="3:5" ht="12.75" hidden="1" customHeight="1">
      <c r="C271" s="35" t="s">
        <v>405</v>
      </c>
      <c r="D271" s="35"/>
      <c r="E271" s="6">
        <v>3</v>
      </c>
    </row>
    <row r="272" spans="3:5" ht="12.75" hidden="1" customHeight="1">
      <c r="C272" s="35" t="s">
        <v>406</v>
      </c>
      <c r="D272" s="35"/>
      <c r="E272" s="6">
        <v>2</v>
      </c>
    </row>
    <row r="273" spans="3:5" ht="12.75" hidden="1" customHeight="1">
      <c r="C273" s="35" t="s">
        <v>407</v>
      </c>
      <c r="D273" s="35"/>
      <c r="E273" s="6">
        <v>3</v>
      </c>
    </row>
    <row r="274" spans="3:5" ht="12.75" hidden="1" customHeight="1">
      <c r="C274" s="35" t="s">
        <v>408</v>
      </c>
      <c r="D274" s="35"/>
      <c r="E274" s="6">
        <v>3</v>
      </c>
    </row>
    <row r="275" spans="3:5" ht="12.75" hidden="1" customHeight="1">
      <c r="C275" s="35" t="s">
        <v>409</v>
      </c>
      <c r="D275" s="35"/>
      <c r="E275" s="6">
        <v>1</v>
      </c>
    </row>
    <row r="276" spans="3:5" ht="12.75" hidden="1" customHeight="1">
      <c r="C276" s="35" t="s">
        <v>410</v>
      </c>
      <c r="D276" s="35"/>
      <c r="E276" s="6">
        <v>2</v>
      </c>
    </row>
    <row r="277" spans="3:5" ht="12.75" hidden="1" customHeight="1">
      <c r="C277" s="35" t="s">
        <v>411</v>
      </c>
      <c r="D277" s="35"/>
      <c r="E277" s="6">
        <v>3</v>
      </c>
    </row>
    <row r="278" spans="3:5" ht="12.75" hidden="1" customHeight="1">
      <c r="C278" s="35" t="s">
        <v>412</v>
      </c>
      <c r="D278" s="35"/>
      <c r="E278" s="6">
        <v>3</v>
      </c>
    </row>
    <row r="279" spans="3:5" ht="12.75" hidden="1" customHeight="1">
      <c r="C279" s="35" t="s">
        <v>413</v>
      </c>
      <c r="D279" s="35"/>
      <c r="E279" s="6">
        <v>3</v>
      </c>
    </row>
    <row r="280" spans="3:5" ht="12.75" hidden="1" customHeight="1">
      <c r="C280" s="35" t="s">
        <v>414</v>
      </c>
      <c r="D280" s="35"/>
      <c r="E280" s="6">
        <v>3</v>
      </c>
    </row>
    <row r="281" spans="3:5" ht="12.75" hidden="1" customHeight="1">
      <c r="C281" s="35" t="s">
        <v>415</v>
      </c>
      <c r="D281" s="35"/>
      <c r="E281" s="6">
        <v>2</v>
      </c>
    </row>
    <row r="282" spans="3:5" ht="12.75" hidden="1" customHeight="1">
      <c r="C282" s="35" t="s">
        <v>416</v>
      </c>
      <c r="D282" s="35"/>
      <c r="E282" s="6">
        <v>1</v>
      </c>
    </row>
    <row r="283" spans="3:5" ht="12.75" hidden="1" customHeight="1">
      <c r="C283" s="35" t="s">
        <v>417</v>
      </c>
      <c r="D283" s="35"/>
      <c r="E283" s="6">
        <v>3</v>
      </c>
    </row>
    <row r="284" spans="3:5" ht="12.75" hidden="1" customHeight="1">
      <c r="C284" s="35" t="s">
        <v>418</v>
      </c>
      <c r="D284" s="35"/>
      <c r="E284" s="6">
        <v>3</v>
      </c>
    </row>
    <row r="285" spans="3:5" ht="12.75" hidden="1" customHeight="1">
      <c r="C285" s="35" t="s">
        <v>419</v>
      </c>
      <c r="D285" s="35"/>
      <c r="E285" s="6">
        <v>3</v>
      </c>
    </row>
    <row r="286" spans="3:5" ht="12.75" hidden="1" customHeight="1">
      <c r="C286" s="35" t="s">
        <v>420</v>
      </c>
      <c r="D286" s="35"/>
      <c r="E286" s="6">
        <v>1</v>
      </c>
    </row>
    <row r="287" spans="3:5" ht="12.75" hidden="1" customHeight="1">
      <c r="C287" s="35" t="s">
        <v>421</v>
      </c>
      <c r="D287" s="35"/>
      <c r="E287" s="6">
        <v>3</v>
      </c>
    </row>
    <row r="288" spans="3:5" ht="12.75" hidden="1" customHeight="1">
      <c r="C288" s="35" t="s">
        <v>422</v>
      </c>
      <c r="D288" s="35"/>
      <c r="E288" s="6">
        <v>3</v>
      </c>
    </row>
    <row r="289" spans="3:5" ht="12.75" hidden="1" customHeight="1">
      <c r="C289" s="35" t="s">
        <v>423</v>
      </c>
      <c r="D289" s="35"/>
      <c r="E289" s="6">
        <v>2</v>
      </c>
    </row>
    <row r="290" spans="3:5" ht="12.75" hidden="1" customHeight="1">
      <c r="C290" s="35" t="s">
        <v>424</v>
      </c>
      <c r="D290" s="35"/>
      <c r="E290" s="6">
        <v>2</v>
      </c>
    </row>
    <row r="291" spans="3:5" ht="12.75" hidden="1" customHeight="1">
      <c r="C291" s="35" t="s">
        <v>425</v>
      </c>
      <c r="D291" s="6"/>
      <c r="E291" s="6">
        <v>2</v>
      </c>
    </row>
    <row r="292" spans="3:5" ht="12.75" hidden="1" customHeight="1"/>
    <row r="293" spans="3:5" ht="12.75" hidden="1" customHeight="1"/>
    <row r="294" spans="3:5" ht="12.75" hidden="1" customHeight="1"/>
    <row r="295" spans="3:5" ht="12.75" hidden="1" customHeight="1"/>
    <row r="296" spans="3:5" ht="12.75" hidden="1" customHeight="1"/>
    <row r="297" spans="3:5" ht="12.75" hidden="1" customHeight="1"/>
    <row r="298" spans="3:5" ht="12.75" hidden="1" customHeight="1"/>
    <row r="299" spans="3:5" ht="12.75" hidden="1" customHeight="1"/>
    <row r="300" spans="3:5" ht="12.75" hidden="1" customHeight="1"/>
    <row r="301" spans="3:5" ht="12.75" hidden="1" customHeight="1"/>
    <row r="302" spans="3:5" ht="12.75" hidden="1" customHeight="1"/>
    <row r="303" spans="3:5" ht="12.75" hidden="1" customHeight="1"/>
    <row r="304" spans="3:5"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row r="445" ht="12.75" hidden="1" customHeight="1"/>
    <row r="446" ht="12.75" hidden="1" customHeight="1"/>
    <row r="447" ht="12.75" hidden="1" customHeight="1"/>
    <row r="448" ht="12.75" hidden="1" customHeight="1"/>
    <row r="449" ht="12.75" hidden="1" customHeight="1"/>
    <row r="450" ht="12.75" hidden="1" customHeight="1"/>
    <row r="451" ht="12.75" hidden="1" customHeight="1"/>
    <row r="452" ht="12.75" hidden="1" customHeight="1"/>
    <row r="453" ht="12.75" hidden="1" customHeight="1"/>
    <row r="454" ht="12.75" hidden="1" customHeight="1"/>
    <row r="455" ht="12.75" hidden="1" customHeight="1"/>
    <row r="456" ht="12.75" hidden="1" customHeight="1"/>
    <row r="457" ht="12.75" hidden="1" customHeight="1"/>
    <row r="458" ht="12.75" hidden="1" customHeight="1"/>
    <row r="459" ht="12.75" hidden="1" customHeight="1"/>
    <row r="460" ht="12.75" hidden="1" customHeight="1"/>
    <row r="461" ht="12.75" hidden="1" customHeight="1"/>
    <row r="462" ht="12.75" hidden="1" customHeight="1"/>
    <row r="463" ht="12.75" hidden="1" customHeight="1"/>
    <row r="464" ht="12.75" hidden="1" customHeight="1"/>
    <row r="465" ht="12.75" hidden="1" customHeight="1"/>
    <row r="466" ht="12.75" hidden="1" customHeight="1"/>
    <row r="467" ht="12.75" hidden="1" customHeight="1"/>
    <row r="468" ht="12.75" hidden="1" customHeight="1"/>
    <row r="469" ht="12.75" hidden="1" customHeight="1"/>
    <row r="470" ht="12.75" hidden="1" customHeight="1"/>
    <row r="471" ht="12.75" hidden="1" customHeight="1"/>
    <row r="472" ht="12.75" hidden="1" customHeight="1"/>
    <row r="473" ht="12.75" hidden="1" customHeight="1"/>
    <row r="474" ht="12.75" hidden="1" customHeight="1"/>
    <row r="475" ht="12.75" hidden="1" customHeight="1"/>
    <row r="476" ht="12.75" hidden="1" customHeight="1"/>
    <row r="477" ht="12.75" hidden="1" customHeight="1"/>
    <row r="478" ht="12.75" hidden="1" customHeight="1"/>
    <row r="479" ht="12.75" hidden="1" customHeight="1"/>
    <row r="480" ht="12.75" hidden="1" customHeight="1"/>
    <row r="481" ht="12.75" hidden="1" customHeight="1"/>
    <row r="482" ht="12.75" hidden="1" customHeight="1"/>
    <row r="483" ht="12.75" hidden="1" customHeight="1"/>
    <row r="484" ht="12.75" hidden="1" customHeight="1"/>
    <row r="485" ht="12.75" hidden="1" customHeight="1"/>
    <row r="486" ht="12.75" hidden="1" customHeight="1"/>
    <row r="487" ht="12.75" hidden="1" customHeight="1"/>
    <row r="488" ht="12.75" hidden="1" customHeight="1"/>
    <row r="489" ht="12.75" hidden="1" customHeight="1"/>
    <row r="490" ht="12.75" hidden="1" customHeight="1"/>
    <row r="491" ht="12.75" hidden="1" customHeight="1"/>
    <row r="492" ht="15.75" hidden="1" customHeight="1"/>
    <row r="493" ht="15.75" hidden="1" customHeight="1"/>
  </sheetData>
  <mergeCells count="147">
    <mergeCell ref="C20:E20"/>
    <mergeCell ref="F20:H20"/>
    <mergeCell ref="I20:K20"/>
    <mergeCell ref="C17:E17"/>
    <mergeCell ref="F17:G17"/>
    <mergeCell ref="H17:K17"/>
    <mergeCell ref="C18:E18"/>
    <mergeCell ref="F18:G18"/>
    <mergeCell ref="H18:K18"/>
    <mergeCell ref="C19:K19"/>
    <mergeCell ref="A1:B2"/>
    <mergeCell ref="C1:H1"/>
    <mergeCell ref="I1:K2"/>
    <mergeCell ref="C2:H2"/>
    <mergeCell ref="A3:B3"/>
    <mergeCell ref="C3:H3"/>
    <mergeCell ref="I3:K3"/>
    <mergeCell ref="D6:E6"/>
    <mergeCell ref="D7:E7"/>
    <mergeCell ref="F7:G7"/>
    <mergeCell ref="I7:K7"/>
    <mergeCell ref="A5:A6"/>
    <mergeCell ref="D5:E5"/>
    <mergeCell ref="F5:K5"/>
    <mergeCell ref="N5:P6"/>
    <mergeCell ref="F6:K6"/>
    <mergeCell ref="A7:B8"/>
    <mergeCell ref="C7:C8"/>
    <mergeCell ref="D8:E8"/>
    <mergeCell ref="F8:G8"/>
    <mergeCell ref="A10:B10"/>
    <mergeCell ref="C10:E10"/>
    <mergeCell ref="G10:H10"/>
    <mergeCell ref="A11:B11"/>
    <mergeCell ref="C11:K11"/>
    <mergeCell ref="A12:B12"/>
    <mergeCell ref="C12:K12"/>
    <mergeCell ref="A13:B13"/>
    <mergeCell ref="C13:K13"/>
    <mergeCell ref="C14:K14"/>
    <mergeCell ref="A15:K15"/>
    <mergeCell ref="A16:K16"/>
    <mergeCell ref="A14:B14"/>
    <mergeCell ref="A17:B18"/>
    <mergeCell ref="A19:B19"/>
    <mergeCell ref="A20:B20"/>
    <mergeCell ref="A21:B21"/>
    <mergeCell ref="C21:E21"/>
    <mergeCell ref="F21:H21"/>
    <mergeCell ref="C37:D37"/>
    <mergeCell ref="E37:F37"/>
    <mergeCell ref="A38:B38"/>
    <mergeCell ref="C38:D38"/>
    <mergeCell ref="E38:F38"/>
    <mergeCell ref="G38:K38"/>
    <mergeCell ref="I21:K21"/>
    <mergeCell ref="A22:K22"/>
    <mergeCell ref="A23:B23"/>
    <mergeCell ref="C23:E23"/>
    <mergeCell ref="G23:K23"/>
    <mergeCell ref="C24:E24"/>
    <mergeCell ref="G24:K24"/>
    <mergeCell ref="G25:K25"/>
    <mergeCell ref="A24:B24"/>
    <mergeCell ref="A25:B25"/>
    <mergeCell ref="C25:E25"/>
    <mergeCell ref="C26:D26"/>
    <mergeCell ref="A45:E45"/>
    <mergeCell ref="F45:K45"/>
    <mergeCell ref="A46:E46"/>
    <mergeCell ref="F46:K46"/>
    <mergeCell ref="A47:K47"/>
    <mergeCell ref="A48:B49"/>
    <mergeCell ref="C48:E49"/>
    <mergeCell ref="A39:B39"/>
    <mergeCell ref="G39:K39"/>
    <mergeCell ref="C39:D39"/>
    <mergeCell ref="E39:F39"/>
    <mergeCell ref="A40:B40"/>
    <mergeCell ref="C40:D40"/>
    <mergeCell ref="E40:F40"/>
    <mergeCell ref="G40:K40"/>
    <mergeCell ref="A41:B41"/>
    <mergeCell ref="G41:K41"/>
    <mergeCell ref="A50:B50"/>
    <mergeCell ref="C50:E50"/>
    <mergeCell ref="G50:K50"/>
    <mergeCell ref="A51:K51"/>
    <mergeCell ref="A52:B52"/>
    <mergeCell ref="C52:E52"/>
    <mergeCell ref="H52:I52"/>
    <mergeCell ref="F48:F49"/>
    <mergeCell ref="G48:K49"/>
    <mergeCell ref="A60:K60"/>
    <mergeCell ref="A53:B53"/>
    <mergeCell ref="C53:E53"/>
    <mergeCell ref="F53:F55"/>
    <mergeCell ref="G53:K55"/>
    <mergeCell ref="A56:K56"/>
    <mergeCell ref="F57:K57"/>
    <mergeCell ref="A57:E57"/>
    <mergeCell ref="F58:K58"/>
    <mergeCell ref="F59:K59"/>
    <mergeCell ref="A58:E58"/>
    <mergeCell ref="A59:E59"/>
    <mergeCell ref="F26:F27"/>
    <mergeCell ref="G26:K27"/>
    <mergeCell ref="C27:D27"/>
    <mergeCell ref="A28:K28"/>
    <mergeCell ref="A29:K29"/>
    <mergeCell ref="A30:B30"/>
    <mergeCell ref="C30:D30"/>
    <mergeCell ref="E30:F30"/>
    <mergeCell ref="G30:K30"/>
    <mergeCell ref="A31:B31"/>
    <mergeCell ref="G31:K31"/>
    <mergeCell ref="C31:D31"/>
    <mergeCell ref="E31:F31"/>
    <mergeCell ref="A32:B32"/>
    <mergeCell ref="C32:D32"/>
    <mergeCell ref="E32:F32"/>
    <mergeCell ref="G32:K32"/>
    <mergeCell ref="A33:B33"/>
    <mergeCell ref="G33:K33"/>
    <mergeCell ref="C33:D33"/>
    <mergeCell ref="E33:F33"/>
    <mergeCell ref="A34:B34"/>
    <mergeCell ref="C34:D34"/>
    <mergeCell ref="E34:F34"/>
    <mergeCell ref="G34:K34"/>
    <mergeCell ref="A35:B35"/>
    <mergeCell ref="G35:K35"/>
    <mergeCell ref="C35:D35"/>
    <mergeCell ref="E35:F35"/>
    <mergeCell ref="A36:B36"/>
    <mergeCell ref="C36:D36"/>
    <mergeCell ref="E36:F36"/>
    <mergeCell ref="G36:K36"/>
    <mergeCell ref="A37:B37"/>
    <mergeCell ref="G37:K37"/>
    <mergeCell ref="C41:D41"/>
    <mergeCell ref="E41:F41"/>
    <mergeCell ref="A42:K42"/>
    <mergeCell ref="A43:E43"/>
    <mergeCell ref="F43:K43"/>
    <mergeCell ref="A44:E44"/>
    <mergeCell ref="F44:K44"/>
  </mergeCells>
  <dataValidations count="3">
    <dataValidation type="list" allowBlank="1" showErrorMessage="1" sqref="F8 F43 G50" xr:uid="{00000000-0002-0000-0000-000000000000}">
      <formula1>PLANTA</formula1>
    </dataValidation>
    <dataValidation type="list" allowBlank="1" showErrorMessage="1" sqref="F6" xr:uid="{00000000-0002-0000-0000-000001000000}">
      <formula1>grupos</formula1>
    </dataValidation>
    <dataValidation type="list" allowBlank="1" showErrorMessage="1" sqref="F18" xr:uid="{00000000-0002-0000-0000-000002000000}">
      <formula1>PAISES</formula1>
    </dataValidation>
  </dataValidations>
  <printOptions horizontalCentered="1"/>
  <pageMargins left="0.7" right="0.7" top="0.75" bottom="0.75" header="0" footer="0"/>
  <pageSetup scale="87" fitToHeight="3"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4.42578125" defaultRowHeight="15" customHeight="1"/>
  <cols>
    <col min="1" max="6" width="10"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4.42578125" defaultRowHeight="15" customHeight="1"/>
  <cols>
    <col min="1" max="6" width="10"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Nidia Johanna Leal Melo</cp:lastModifiedBy>
  <cp:revision/>
  <dcterms:created xsi:type="dcterms:W3CDTF">2012-04-13T14:28:11Z</dcterms:created>
  <dcterms:modified xsi:type="dcterms:W3CDTF">2021-11-12T00:30:46Z</dcterms:modified>
  <cp:category/>
  <cp:contentStatus/>
</cp:coreProperties>
</file>